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19440" windowHeight="15600" activeTab="3"/>
  </bookViews>
  <sheets>
    <sheet name="Pokyny pro vyplnění" sheetId="11" r:id="rId1"/>
    <sheet name="Stavba" sheetId="1" r:id="rId2"/>
    <sheet name="VzorPolozky" sheetId="10" state="hidden" r:id="rId3"/>
    <sheet name="SO 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Pol'!$A$1:$X$398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8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23" i="12"/>
  <c r="I23" i="12"/>
  <c r="K23" i="12"/>
  <c r="M23" i="12"/>
  <c r="O23" i="12"/>
  <c r="Q23" i="12"/>
  <c r="V23" i="12"/>
  <c r="G27" i="12"/>
  <c r="I27" i="12"/>
  <c r="K27" i="12"/>
  <c r="M27" i="12"/>
  <c r="O27" i="12"/>
  <c r="Q27" i="12"/>
  <c r="V27" i="12"/>
  <c r="G31" i="12"/>
  <c r="G8" i="12" s="1"/>
  <c r="I31" i="12"/>
  <c r="K31" i="12"/>
  <c r="O31" i="12"/>
  <c r="O8" i="12" s="1"/>
  <c r="Q31" i="12"/>
  <c r="V31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8" i="12"/>
  <c r="I38" i="12"/>
  <c r="K38" i="12"/>
  <c r="M38" i="12"/>
  <c r="O38" i="12"/>
  <c r="Q38" i="12"/>
  <c r="V38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1" i="12"/>
  <c r="I51" i="12"/>
  <c r="K51" i="12"/>
  <c r="M51" i="12"/>
  <c r="O51" i="12"/>
  <c r="Q51" i="12"/>
  <c r="V51" i="12"/>
  <c r="G54" i="12"/>
  <c r="I54" i="12"/>
  <c r="K54" i="12"/>
  <c r="M54" i="12"/>
  <c r="O54" i="12"/>
  <c r="Q54" i="12"/>
  <c r="V54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3" i="12"/>
  <c r="I63" i="12"/>
  <c r="I62" i="12" s="1"/>
  <c r="K63" i="12"/>
  <c r="M63" i="12"/>
  <c r="O63" i="12"/>
  <c r="Q63" i="12"/>
  <c r="Q62" i="12" s="1"/>
  <c r="V63" i="12"/>
  <c r="G65" i="12"/>
  <c r="G62" i="12" s="1"/>
  <c r="I65" i="12"/>
  <c r="K65" i="12"/>
  <c r="O65" i="12"/>
  <c r="O62" i="12" s="1"/>
  <c r="Q65" i="12"/>
  <c r="V65" i="12"/>
  <c r="G67" i="12"/>
  <c r="I67" i="12"/>
  <c r="K67" i="12"/>
  <c r="M67" i="12"/>
  <c r="O67" i="12"/>
  <c r="Q67" i="12"/>
  <c r="V67" i="12"/>
  <c r="G74" i="12"/>
  <c r="M74" i="12" s="1"/>
  <c r="I74" i="12"/>
  <c r="K74" i="12"/>
  <c r="K62" i="12" s="1"/>
  <c r="O74" i="12"/>
  <c r="Q74" i="12"/>
  <c r="V74" i="12"/>
  <c r="V62" i="12" s="1"/>
  <c r="G78" i="12"/>
  <c r="I78" i="12"/>
  <c r="K78" i="12"/>
  <c r="M78" i="12"/>
  <c r="O78" i="12"/>
  <c r="Q78" i="12"/>
  <c r="V78" i="12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G93" i="12"/>
  <c r="M93" i="12" s="1"/>
  <c r="I93" i="12"/>
  <c r="K93" i="12"/>
  <c r="O93" i="12"/>
  <c r="Q93" i="12"/>
  <c r="V93" i="12"/>
  <c r="G98" i="12"/>
  <c r="I98" i="12"/>
  <c r="K98" i="12"/>
  <c r="M98" i="12"/>
  <c r="O98" i="12"/>
  <c r="Q98" i="12"/>
  <c r="V98" i="12"/>
  <c r="G101" i="12"/>
  <c r="M101" i="12" s="1"/>
  <c r="I101" i="12"/>
  <c r="K101" i="12"/>
  <c r="O101" i="12"/>
  <c r="Q101" i="12"/>
  <c r="V101" i="12"/>
  <c r="G103" i="12"/>
  <c r="I103" i="12"/>
  <c r="K103" i="12"/>
  <c r="M103" i="12"/>
  <c r="O103" i="12"/>
  <c r="Q103" i="12"/>
  <c r="V103" i="12"/>
  <c r="G105" i="12"/>
  <c r="M105" i="12" s="1"/>
  <c r="I105" i="12"/>
  <c r="K105" i="12"/>
  <c r="O105" i="12"/>
  <c r="Q105" i="12"/>
  <c r="V105" i="12"/>
  <c r="I112" i="12"/>
  <c r="Q112" i="12"/>
  <c r="G113" i="12"/>
  <c r="M113" i="12" s="1"/>
  <c r="M112" i="12" s="1"/>
  <c r="I113" i="12"/>
  <c r="K113" i="12"/>
  <c r="K112" i="12" s="1"/>
  <c r="O113" i="12"/>
  <c r="O112" i="12" s="1"/>
  <c r="Q113" i="12"/>
  <c r="V113" i="12"/>
  <c r="V112" i="12" s="1"/>
  <c r="G115" i="12"/>
  <c r="I115" i="12"/>
  <c r="K115" i="12"/>
  <c r="M115" i="12"/>
  <c r="O115" i="12"/>
  <c r="Q115" i="12"/>
  <c r="V115" i="12"/>
  <c r="G118" i="12"/>
  <c r="O118" i="12"/>
  <c r="G119" i="12"/>
  <c r="I119" i="12"/>
  <c r="I118" i="12" s="1"/>
  <c r="K119" i="12"/>
  <c r="M119" i="12"/>
  <c r="O119" i="12"/>
  <c r="Q119" i="12"/>
  <c r="Q118" i="12" s="1"/>
  <c r="V119" i="12"/>
  <c r="G124" i="12"/>
  <c r="M124" i="12" s="1"/>
  <c r="I124" i="12"/>
  <c r="K124" i="12"/>
  <c r="K118" i="12" s="1"/>
  <c r="O124" i="12"/>
  <c r="Q124" i="12"/>
  <c r="V124" i="12"/>
  <c r="V118" i="12" s="1"/>
  <c r="G128" i="12"/>
  <c r="I128" i="12"/>
  <c r="K128" i="12"/>
  <c r="M128" i="12"/>
  <c r="O128" i="12"/>
  <c r="Q128" i="12"/>
  <c r="V128" i="12"/>
  <c r="G131" i="12"/>
  <c r="I131" i="12"/>
  <c r="I130" i="12" s="1"/>
  <c r="K131" i="12"/>
  <c r="M131" i="12"/>
  <c r="O131" i="12"/>
  <c r="Q131" i="12"/>
  <c r="Q130" i="12" s="1"/>
  <c r="V131" i="12"/>
  <c r="G134" i="12"/>
  <c r="M134" i="12" s="1"/>
  <c r="I134" i="12"/>
  <c r="K134" i="12"/>
  <c r="K130" i="12" s="1"/>
  <c r="O134" i="12"/>
  <c r="Q134" i="12"/>
  <c r="V134" i="12"/>
  <c r="V130" i="12" s="1"/>
  <c r="G137" i="12"/>
  <c r="I137" i="12"/>
  <c r="K137" i="12"/>
  <c r="M137" i="12"/>
  <c r="O137" i="12"/>
  <c r="Q137" i="12"/>
  <c r="V137" i="12"/>
  <c r="G142" i="12"/>
  <c r="G130" i="12" s="1"/>
  <c r="I142" i="12"/>
  <c r="K142" i="12"/>
  <c r="O142" i="12"/>
  <c r="O130" i="12" s="1"/>
  <c r="Q142" i="12"/>
  <c r="V142" i="12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Q151" i="12"/>
  <c r="V151" i="12"/>
  <c r="G155" i="12"/>
  <c r="M155" i="12" s="1"/>
  <c r="I155" i="12"/>
  <c r="K155" i="12"/>
  <c r="O155" i="12"/>
  <c r="Q155" i="12"/>
  <c r="V155" i="12"/>
  <c r="G158" i="12"/>
  <c r="I158" i="12"/>
  <c r="K158" i="12"/>
  <c r="M158" i="12"/>
  <c r="O158" i="12"/>
  <c r="Q158" i="12"/>
  <c r="V158" i="12"/>
  <c r="G161" i="12"/>
  <c r="M161" i="12" s="1"/>
  <c r="I161" i="12"/>
  <c r="K161" i="12"/>
  <c r="O161" i="12"/>
  <c r="Q161" i="12"/>
  <c r="V161" i="12"/>
  <c r="G164" i="12"/>
  <c r="I164" i="12"/>
  <c r="K164" i="12"/>
  <c r="M164" i="12"/>
  <c r="O164" i="12"/>
  <c r="Q164" i="12"/>
  <c r="V164" i="12"/>
  <c r="G168" i="12"/>
  <c r="I168" i="12"/>
  <c r="I167" i="12" s="1"/>
  <c r="K168" i="12"/>
  <c r="M168" i="12"/>
  <c r="O168" i="12"/>
  <c r="Q168" i="12"/>
  <c r="Q167" i="12" s="1"/>
  <c r="V168" i="12"/>
  <c r="G170" i="12"/>
  <c r="M170" i="12" s="1"/>
  <c r="I170" i="12"/>
  <c r="K170" i="12"/>
  <c r="K167" i="12" s="1"/>
  <c r="O170" i="12"/>
  <c r="Q170" i="12"/>
  <c r="V170" i="12"/>
  <c r="V167" i="12" s="1"/>
  <c r="G172" i="12"/>
  <c r="I172" i="12"/>
  <c r="K172" i="12"/>
  <c r="M172" i="12"/>
  <c r="O172" i="12"/>
  <c r="Q172" i="12"/>
  <c r="V172" i="12"/>
  <c r="G174" i="12"/>
  <c r="G167" i="12" s="1"/>
  <c r="I174" i="12"/>
  <c r="K174" i="12"/>
  <c r="O174" i="12"/>
  <c r="O167" i="12" s="1"/>
  <c r="Q174" i="12"/>
  <c r="V174" i="12"/>
  <c r="G176" i="12"/>
  <c r="I176" i="12"/>
  <c r="K176" i="12"/>
  <c r="M176" i="12"/>
  <c r="O176" i="12"/>
  <c r="Q176" i="12"/>
  <c r="V176" i="12"/>
  <c r="G180" i="12"/>
  <c r="M180" i="12" s="1"/>
  <c r="I180" i="12"/>
  <c r="K180" i="12"/>
  <c r="O180" i="12"/>
  <c r="Q180" i="12"/>
  <c r="V180" i="12"/>
  <c r="G185" i="12"/>
  <c r="G184" i="12" s="1"/>
  <c r="I185" i="12"/>
  <c r="I184" i="12" s="1"/>
  <c r="K185" i="12"/>
  <c r="K184" i="12" s="1"/>
  <c r="O185" i="12"/>
  <c r="O184" i="12" s="1"/>
  <c r="Q185" i="12"/>
  <c r="Q184" i="12" s="1"/>
  <c r="V185" i="12"/>
  <c r="V184" i="12" s="1"/>
  <c r="G188" i="12"/>
  <c r="G187" i="12" s="1"/>
  <c r="I188" i="12"/>
  <c r="K188" i="12"/>
  <c r="K187" i="12" s="1"/>
  <c r="M188" i="12"/>
  <c r="O188" i="12"/>
  <c r="O187" i="12" s="1"/>
  <c r="Q188" i="12"/>
  <c r="V188" i="12"/>
  <c r="V187" i="12" s="1"/>
  <c r="G190" i="12"/>
  <c r="I190" i="12"/>
  <c r="K190" i="12"/>
  <c r="M190" i="12"/>
  <c r="O190" i="12"/>
  <c r="Q190" i="12"/>
  <c r="V190" i="12"/>
  <c r="G193" i="12"/>
  <c r="M193" i="12" s="1"/>
  <c r="I193" i="12"/>
  <c r="K193" i="12"/>
  <c r="O193" i="12"/>
  <c r="Q193" i="12"/>
  <c r="V193" i="12"/>
  <c r="G196" i="12"/>
  <c r="I196" i="12"/>
  <c r="I187" i="12" s="1"/>
  <c r="K196" i="12"/>
  <c r="M196" i="12"/>
  <c r="O196" i="12"/>
  <c r="Q196" i="12"/>
  <c r="Q187" i="12" s="1"/>
  <c r="V196" i="12"/>
  <c r="G198" i="12"/>
  <c r="I198" i="12"/>
  <c r="K198" i="12"/>
  <c r="M198" i="12"/>
  <c r="O198" i="12"/>
  <c r="Q198" i="12"/>
  <c r="V198" i="12"/>
  <c r="G200" i="12"/>
  <c r="I200" i="12"/>
  <c r="K200" i="12"/>
  <c r="M200" i="12"/>
  <c r="O200" i="12"/>
  <c r="Q200" i="12"/>
  <c r="V200" i="12"/>
  <c r="G203" i="12"/>
  <c r="M203" i="12" s="1"/>
  <c r="I203" i="12"/>
  <c r="K203" i="12"/>
  <c r="O203" i="12"/>
  <c r="Q203" i="12"/>
  <c r="V203" i="12"/>
  <c r="G209" i="12"/>
  <c r="I209" i="12"/>
  <c r="K209" i="12"/>
  <c r="M209" i="12"/>
  <c r="O209" i="12"/>
  <c r="Q209" i="12"/>
  <c r="V209" i="12"/>
  <c r="G211" i="12"/>
  <c r="I211" i="12"/>
  <c r="K211" i="12"/>
  <c r="M211" i="12"/>
  <c r="O211" i="12"/>
  <c r="Q211" i="12"/>
  <c r="V211" i="12"/>
  <c r="G217" i="12"/>
  <c r="I217" i="12"/>
  <c r="K217" i="12"/>
  <c r="M217" i="12"/>
  <c r="O217" i="12"/>
  <c r="Q217" i="12"/>
  <c r="V217" i="12"/>
  <c r="G223" i="12"/>
  <c r="M223" i="12" s="1"/>
  <c r="I223" i="12"/>
  <c r="K223" i="12"/>
  <c r="O223" i="12"/>
  <c r="Q223" i="12"/>
  <c r="V223" i="12"/>
  <c r="G229" i="12"/>
  <c r="I229" i="12"/>
  <c r="K229" i="12"/>
  <c r="M229" i="12"/>
  <c r="O229" i="12"/>
  <c r="Q229" i="12"/>
  <c r="V229" i="12"/>
  <c r="G235" i="12"/>
  <c r="I235" i="12"/>
  <c r="K235" i="12"/>
  <c r="M235" i="12"/>
  <c r="O235" i="12"/>
  <c r="Q235" i="12"/>
  <c r="V235" i="12"/>
  <c r="G237" i="12"/>
  <c r="I237" i="12"/>
  <c r="K237" i="12"/>
  <c r="M237" i="12"/>
  <c r="O237" i="12"/>
  <c r="Q237" i="12"/>
  <c r="V237" i="12"/>
  <c r="G240" i="12"/>
  <c r="I240" i="12"/>
  <c r="I239" i="12" s="1"/>
  <c r="K240" i="12"/>
  <c r="K239" i="12" s="1"/>
  <c r="M240" i="12"/>
  <c r="O240" i="12"/>
  <c r="Q240" i="12"/>
  <c r="Q239" i="12" s="1"/>
  <c r="V240" i="12"/>
  <c r="V239" i="12" s="1"/>
  <c r="G242" i="12"/>
  <c r="I242" i="12"/>
  <c r="K242" i="12"/>
  <c r="M242" i="12"/>
  <c r="O242" i="12"/>
  <c r="Q242" i="12"/>
  <c r="V242" i="12"/>
  <c r="G247" i="12"/>
  <c r="I247" i="12"/>
  <c r="K247" i="12"/>
  <c r="M247" i="12"/>
  <c r="O247" i="12"/>
  <c r="Q247" i="12"/>
  <c r="V247" i="12"/>
  <c r="G250" i="12"/>
  <c r="G239" i="12" s="1"/>
  <c r="I250" i="12"/>
  <c r="K250" i="12"/>
  <c r="O250" i="12"/>
  <c r="O239" i="12" s="1"/>
  <c r="Q250" i="12"/>
  <c r="V250" i="12"/>
  <c r="I254" i="12"/>
  <c r="Q254" i="12"/>
  <c r="G255" i="12"/>
  <c r="M255" i="12" s="1"/>
  <c r="M254" i="12" s="1"/>
  <c r="I255" i="12"/>
  <c r="K255" i="12"/>
  <c r="K254" i="12" s="1"/>
  <c r="O255" i="12"/>
  <c r="O254" i="12" s="1"/>
  <c r="Q255" i="12"/>
  <c r="V255" i="12"/>
  <c r="V254" i="12" s="1"/>
  <c r="G257" i="12"/>
  <c r="G256" i="12" s="1"/>
  <c r="I257" i="12"/>
  <c r="I256" i="12" s="1"/>
  <c r="K257" i="12"/>
  <c r="K256" i="12" s="1"/>
  <c r="O257" i="12"/>
  <c r="O256" i="12" s="1"/>
  <c r="Q257" i="12"/>
  <c r="Q256" i="12" s="1"/>
  <c r="V257" i="12"/>
  <c r="V256" i="12" s="1"/>
  <c r="G261" i="12"/>
  <c r="I261" i="12"/>
  <c r="K261" i="12"/>
  <c r="K260" i="12" s="1"/>
  <c r="M261" i="12"/>
  <c r="O261" i="12"/>
  <c r="Q261" i="12"/>
  <c r="V261" i="12"/>
  <c r="V260" i="12" s="1"/>
  <c r="G265" i="12"/>
  <c r="I265" i="12"/>
  <c r="K265" i="12"/>
  <c r="M265" i="12"/>
  <c r="O265" i="12"/>
  <c r="Q265" i="12"/>
  <c r="V265" i="12"/>
  <c r="G267" i="12"/>
  <c r="G260" i="12" s="1"/>
  <c r="I267" i="12"/>
  <c r="K267" i="12"/>
  <c r="O267" i="12"/>
  <c r="O260" i="12" s="1"/>
  <c r="Q267" i="12"/>
  <c r="V267" i="12"/>
  <c r="G269" i="12"/>
  <c r="M269" i="12" s="1"/>
  <c r="I269" i="12"/>
  <c r="I260" i="12" s="1"/>
  <c r="K269" i="12"/>
  <c r="O269" i="12"/>
  <c r="Q269" i="12"/>
  <c r="Q260" i="12" s="1"/>
  <c r="V269" i="12"/>
  <c r="G271" i="12"/>
  <c r="I271" i="12"/>
  <c r="K271" i="12"/>
  <c r="M271" i="12"/>
  <c r="O271" i="12"/>
  <c r="Q271" i="12"/>
  <c r="V271" i="12"/>
  <c r="G273" i="12"/>
  <c r="I273" i="12"/>
  <c r="K273" i="12"/>
  <c r="M273" i="12"/>
  <c r="O273" i="12"/>
  <c r="Q273" i="12"/>
  <c r="V273" i="12"/>
  <c r="G276" i="12"/>
  <c r="M276" i="12" s="1"/>
  <c r="I276" i="12"/>
  <c r="K276" i="12"/>
  <c r="O276" i="12"/>
  <c r="Q276" i="12"/>
  <c r="V276" i="12"/>
  <c r="G278" i="12"/>
  <c r="M278" i="12" s="1"/>
  <c r="I278" i="12"/>
  <c r="K278" i="12"/>
  <c r="O278" i="12"/>
  <c r="Q278" i="12"/>
  <c r="V278" i="12"/>
  <c r="G280" i="12"/>
  <c r="I280" i="12"/>
  <c r="K280" i="12"/>
  <c r="M280" i="12"/>
  <c r="O280" i="12"/>
  <c r="Q280" i="12"/>
  <c r="V280" i="12"/>
  <c r="G282" i="12"/>
  <c r="I282" i="12"/>
  <c r="K282" i="12"/>
  <c r="M282" i="12"/>
  <c r="O282" i="12"/>
  <c r="Q282" i="12"/>
  <c r="V282" i="12"/>
  <c r="G287" i="12"/>
  <c r="M287" i="12" s="1"/>
  <c r="I287" i="12"/>
  <c r="K287" i="12"/>
  <c r="O287" i="12"/>
  <c r="Q287" i="12"/>
  <c r="V287" i="12"/>
  <c r="G292" i="12"/>
  <c r="M292" i="12" s="1"/>
  <c r="I292" i="12"/>
  <c r="K292" i="12"/>
  <c r="O292" i="12"/>
  <c r="Q292" i="12"/>
  <c r="V292" i="12"/>
  <c r="G294" i="12"/>
  <c r="I294" i="12"/>
  <c r="I293" i="12" s="1"/>
  <c r="K294" i="12"/>
  <c r="M294" i="12"/>
  <c r="O294" i="12"/>
  <c r="Q294" i="12"/>
  <c r="Q293" i="12" s="1"/>
  <c r="V294" i="12"/>
  <c r="G296" i="12"/>
  <c r="G293" i="12" s="1"/>
  <c r="I296" i="12"/>
  <c r="K296" i="12"/>
  <c r="O296" i="12"/>
  <c r="O293" i="12" s="1"/>
  <c r="Q296" i="12"/>
  <c r="V296" i="12"/>
  <c r="G298" i="12"/>
  <c r="I298" i="12"/>
  <c r="K298" i="12"/>
  <c r="M298" i="12"/>
  <c r="O298" i="12"/>
  <c r="Q298" i="12"/>
  <c r="V298" i="12"/>
  <c r="G300" i="12"/>
  <c r="M300" i="12" s="1"/>
  <c r="I300" i="12"/>
  <c r="K300" i="12"/>
  <c r="K293" i="12" s="1"/>
  <c r="O300" i="12"/>
  <c r="Q300" i="12"/>
  <c r="V300" i="12"/>
  <c r="V293" i="12" s="1"/>
  <c r="G302" i="12"/>
  <c r="I302" i="12"/>
  <c r="K302" i="12"/>
  <c r="M302" i="12"/>
  <c r="O302" i="12"/>
  <c r="Q302" i="12"/>
  <c r="V302" i="12"/>
  <c r="G304" i="12"/>
  <c r="G305" i="12"/>
  <c r="I305" i="12"/>
  <c r="I304" i="12" s="1"/>
  <c r="K305" i="12"/>
  <c r="M305" i="12"/>
  <c r="O305" i="12"/>
  <c r="Q305" i="12"/>
  <c r="Q304" i="12" s="1"/>
  <c r="V305" i="12"/>
  <c r="G322" i="12"/>
  <c r="M322" i="12" s="1"/>
  <c r="I322" i="12"/>
  <c r="K322" i="12"/>
  <c r="K304" i="12" s="1"/>
  <c r="O322" i="12"/>
  <c r="Q322" i="12"/>
  <c r="V322" i="12"/>
  <c r="V304" i="12" s="1"/>
  <c r="G339" i="12"/>
  <c r="I339" i="12"/>
  <c r="K339" i="12"/>
  <c r="M339" i="12"/>
  <c r="O339" i="12"/>
  <c r="Q339" i="12"/>
  <c r="V339" i="12"/>
  <c r="G345" i="12"/>
  <c r="M345" i="12" s="1"/>
  <c r="I345" i="12"/>
  <c r="K345" i="12"/>
  <c r="O345" i="12"/>
  <c r="O304" i="12" s="1"/>
  <c r="Q345" i="12"/>
  <c r="V345" i="12"/>
  <c r="G354" i="12"/>
  <c r="I354" i="12"/>
  <c r="K354" i="12"/>
  <c r="M354" i="12"/>
  <c r="O354" i="12"/>
  <c r="Q354" i="12"/>
  <c r="V354" i="12"/>
  <c r="G361" i="12"/>
  <c r="M361" i="12" s="1"/>
  <c r="I361" i="12"/>
  <c r="K361" i="12"/>
  <c r="O361" i="12"/>
  <c r="Q361" i="12"/>
  <c r="V361" i="12"/>
  <c r="G378" i="12"/>
  <c r="I378" i="12"/>
  <c r="K378" i="12"/>
  <c r="M378" i="12"/>
  <c r="O378" i="12"/>
  <c r="Q378" i="12"/>
  <c r="V378" i="12"/>
  <c r="G384" i="12"/>
  <c r="M384" i="12" s="1"/>
  <c r="I384" i="12"/>
  <c r="K384" i="12"/>
  <c r="O384" i="12"/>
  <c r="Q384" i="12"/>
  <c r="V384" i="12"/>
  <c r="AE388" i="12"/>
  <c r="AF388" i="12"/>
  <c r="I20" i="1"/>
  <c r="I19" i="1"/>
  <c r="I18" i="1"/>
  <c r="I17" i="1"/>
  <c r="I16" i="1"/>
  <c r="I63" i="1"/>
  <c r="J62" i="1" s="1"/>
  <c r="J57" i="1"/>
  <c r="J52" i="1"/>
  <c r="F42" i="1"/>
  <c r="G23" i="1" s="1"/>
  <c r="G42" i="1"/>
  <c r="G25" i="1" s="1"/>
  <c r="H42" i="1"/>
  <c r="I41" i="1"/>
  <c r="I40" i="1"/>
  <c r="I39" i="1"/>
  <c r="I42" i="1" s="1"/>
  <c r="J53" i="1" l="1"/>
  <c r="J58" i="1"/>
  <c r="J49" i="1"/>
  <c r="J54" i="1"/>
  <c r="J60" i="1"/>
  <c r="J51" i="1"/>
  <c r="J56" i="1"/>
  <c r="J61" i="1"/>
  <c r="J59" i="1"/>
  <c r="J55" i="1"/>
  <c r="J50" i="1"/>
  <c r="A27" i="1"/>
  <c r="M304" i="12"/>
  <c r="M187" i="12"/>
  <c r="M118" i="12"/>
  <c r="M296" i="12"/>
  <c r="M293" i="12" s="1"/>
  <c r="M267" i="12"/>
  <c r="M260" i="12" s="1"/>
  <c r="M257" i="12"/>
  <c r="M256" i="12" s="1"/>
  <c r="G254" i="12"/>
  <c r="M250" i="12"/>
  <c r="M239" i="12" s="1"/>
  <c r="M185" i="12"/>
  <c r="M184" i="12" s="1"/>
  <c r="M174" i="12"/>
  <c r="M167" i="12" s="1"/>
  <c r="M142" i="12"/>
  <c r="M130" i="12" s="1"/>
  <c r="G112" i="12"/>
  <c r="M65" i="12"/>
  <c r="M62" i="12" s="1"/>
  <c r="M31" i="12"/>
  <c r="M8" i="12" s="1"/>
  <c r="J4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3" i="1" l="1"/>
  <c r="G28" i="1"/>
  <c r="G27" i="1" s="1"/>
  <c r="G29" i="1" s="1"/>
  <c r="A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<sst xmlns="http://schemas.openxmlformats.org/spreadsheetml/2006/main" count="1438" uniqueCount="480">
  <si>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</si>
  <si>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</si>
  <si>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</si>
  <si>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</si>
  <si>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</si>
  <si>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</si>
  <si>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</si>
  <si>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</si>
  <si>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</si>
  <si>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</si>
  <si>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</si>
  <si>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</si>
  <si>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</si>
  <si>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</si>
  <si>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</si>
  <si>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</si>
  <si>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</si>
  <si>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</si>
  <si>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</si>
  <si>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</si>
  <si>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</si>
  <si>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</si>
  <si>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</si>
  <si>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</si>
  <si>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</si>
  <si>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</si>
  <si>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</si>
  <si>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</si>
  <si>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</si>
  <si>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</si>
  <si>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</si>
  <si>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</si>
  <si>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</si>
  <si>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</si>
  <si>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</si>
  <si>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</si>
  <si>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</si>
  <si>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</si>
  <si>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</si>
  <si>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</si>
  <si>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</si>
  <si>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Chodník a plot</t>
  </si>
  <si>
    <t>SO 01</t>
  </si>
  <si>
    <t>Objekt:</t>
  </si>
  <si>
    <t>Rozpočet:</t>
  </si>
  <si>
    <t>ing. Haflant Jan</t>
  </si>
  <si>
    <t>1031/2019</t>
  </si>
  <si>
    <t>Hodonín, ZŠ Vančurova - chodník a plot</t>
  </si>
  <si>
    <t>Stavba</t>
  </si>
  <si>
    <t>Celkem za stavbu</t>
  </si>
  <si>
    <t>CZK</t>
  </si>
  <si>
    <t>Rekapitulace dílů</t>
  </si>
  <si>
    <t>Typ dílu</t>
  </si>
  <si>
    <t>Zemní práce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</si>
  <si>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</si>
  <si>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</si>
  <si>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</si>
  <si>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</si>
  <si>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</si>
  <si>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</si>
  <si>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5</t>
  </si>
  <si>
    <t>Komunikace</t>
  </si>
  <si>
    <t>564</t>
  </si>
  <si>
    <t>Napojení stávajících konstrukcí na nové</t>
  </si>
  <si>
    <t>62</t>
  </si>
  <si>
    <t>Úpravy povrchů vnější</t>
  </si>
  <si>
    <t>91</t>
  </si>
  <si>
    <t>Doplňující práce na komunikaci</t>
  </si>
  <si>
    <t>96</t>
  </si>
  <si>
    <t>Bourání konstrukcí</t>
  </si>
  <si>
    <t>99</t>
  </si>
  <si>
    <t>Staveništní přesun hmot</t>
  </si>
  <si>
    <t>762</t>
  </si>
  <si>
    <t>Konstrukce tesařské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</si>
  <si>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</si>
  <si>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</si>
  <si>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</si>
  <si>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</si>
  <si>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</si>
  <si>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</si>
  <si>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</si>
  <si>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</si>
  <si>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</si>
  <si>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</si>
  <si>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</si>
  <si>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</si>
  <si>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</si>
  <si>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</si>
  <si>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</si>
  <si>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</si>
  <si>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</si>
  <si>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</si>
  <si>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</si>
  <si>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</si>
  <si>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</si>
  <si>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</si>
  <si>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</si>
  <si>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</si>
  <si>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</si>
  <si>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</si>
  <si>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</si>
  <si>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</si>
  <si>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</si>
  <si>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</si>
  <si>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</si>
  <si>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</si>
  <si>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</si>
  <si>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</si>
  <si>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</si>
  <si>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</si>
  <si>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139601101R00</t>
  </si>
  <si>
    <t>Ruční výkop jam, rýh a šachet v hornině tř. 1 - 2</t>
  </si>
  <si>
    <t>m3</t>
  </si>
  <si>
    <t>RTS 19/ I</t>
  </si>
  <si>
    <t>Práce</t>
  </si>
  <si>
    <t>POL1_</t>
  </si>
  <si>
    <t xml:space="preserve">skladba A : </t>
  </si>
  <si>
    <t>VV</t>
  </si>
  <si>
    <t>poměr střední příčky vrstvy ŠD 0-32 k dlažbě tl.6 cm = 1,00 : (47,6+1,1)*1,00*0,36</t>
  </si>
  <si>
    <t xml:space="preserve">skladba B : </t>
  </si>
  <si>
    <t>poměr střední příčky vrstvy ŠD 0-32 k dlažbě tl.8 cm = 1,00 : (9,8+2,8)*1,00*0,53</t>
  </si>
  <si>
    <t>rozšíření okolo chodníkových obrubníků v místě brány PPP=0,06 m2 (zásyp= 0,02 m2) : 3,6*0,06</t>
  </si>
  <si>
    <t>výkop pro kačírek : 9,8*0,23</t>
  </si>
  <si>
    <t>pro chodníkové obrubníky : 35*0,23*0,1</t>
  </si>
  <si>
    <t>rozšíření okolo zahradních obrubníků PPP=0,0375 m2 (zásyp=0,011 m2) : 34*0,0375</t>
  </si>
  <si>
    <t>lože pod chodníkové obrubníky šířky 40 cm (mínus 8 je délka ch.z dl.tl.8 cm) : (34,5-8)*0,4*0,1</t>
  </si>
  <si>
    <t xml:space="preserve">odpočty bouraných konstrukcí : </t>
  </si>
  <si>
    <t>stávající chodník : -9,975*0,31</t>
  </si>
  <si>
    <t>beton u vstupu do RD školníka - šířka chodníku z dlažby 1,5 m (0,3 m pruh betonu) - do sutě : -1,5*0,3*0,31</t>
  </si>
  <si>
    <t>beton u vstupu do RD školníka - šířka chodníku 1,35 m a 1,25 m - do sutě : -(1,35+1,25)*1,75*0,31</t>
  </si>
  <si>
    <t>162701105R00</t>
  </si>
  <si>
    <t>Vodorovné přemístění výkopku z hor.1-4 do 10000 m</t>
  </si>
  <si>
    <t>ruční výkop : 25,178</t>
  </si>
  <si>
    <t>vrtání : 3,14*0,3*0,3/4*0,8*18</t>
  </si>
  <si>
    <t>odpočet zásyp : -0,446</t>
  </si>
  <si>
    <t>162701109R00</t>
  </si>
  <si>
    <t>Příplatek k vod. přemístění hor.1-4 za další 1 km</t>
  </si>
  <si>
    <t>ruční výkop : 25,178*5</t>
  </si>
  <si>
    <t>vrtání : 3,14*0,3*0,3/4*0,8*18*5</t>
  </si>
  <si>
    <t>odpočet zásyp : -0,446*5</t>
  </si>
  <si>
    <t>162702199R00</t>
  </si>
  <si>
    <t>Poplatek za skládku zeminy</t>
  </si>
  <si>
    <t>Indiv</t>
  </si>
  <si>
    <t>z položky : 25,749</t>
  </si>
  <si>
    <t>174101101R00</t>
  </si>
  <si>
    <t xml:space="preserve">Zásyp prostoru okolo oplocení mezi chodníkovým a zahradním obrubníkem kačírkem </t>
  </si>
  <si>
    <t>odečteno z EPD 9,8 m2 tl.10 cm : 9,8*0,1</t>
  </si>
  <si>
    <t>174101102R00</t>
  </si>
  <si>
    <t>Zásyp ruční se zhutněním</t>
  </si>
  <si>
    <t>rozšíření okolo chodníkových obrubníků v místě brány PPP=0,06 m2 (zásyp= 0,02 m2) : 3,6*0,02</t>
  </si>
  <si>
    <t>rozšíření okolo zahradních obrubníků PPP=0,0375 m2 (zásyp=0,011 m2) : 34*0,011</t>
  </si>
  <si>
    <t>181101102R00</t>
  </si>
  <si>
    <t>Úprava pláně vyrovnáním výškových rozdílů v zářezech v hor. 1-4, se zhutněním pro jakoukoliv míru zhutnění předepsanou projektem Eedf,2 = 30 MPa a 40 MPa</t>
  </si>
  <si>
    <t>m2</t>
  </si>
  <si>
    <t>poměr střední příčky vrstvy ŠD 0-32 k dlažbě tl.6 cm = 1,00 : (47,6+1,1)*1,00</t>
  </si>
  <si>
    <t>poměr střední příčky vrstvy ŠD 0-32 k dlažbě tl.8 cm = 1,364 : (9,8+2,8)*1,364</t>
  </si>
  <si>
    <t xml:space="preserve">lože pod obrubníky : </t>
  </si>
  <si>
    <t>pod silniční obrubníky šířky 47,5 cm : (26,2+7,6+2+2)*0,475</t>
  </si>
  <si>
    <t>pod chodníkové obrubníky šířky 40 cm (mínus 8 je délka ch.z dl.tl.8 cm) : (34,5-8)*0,4</t>
  </si>
  <si>
    <t>181301101R00</t>
  </si>
  <si>
    <t>Rozprostření ornice, rovina, tl. do 10 cm do 500m2 zhutněno lehkým válcem</t>
  </si>
  <si>
    <t>odečteno z EPD : 17,50</t>
  </si>
  <si>
    <t>185804311R00</t>
  </si>
  <si>
    <t>Zalití rostlin vodou plochy do 20 m2 - zalití trávníku 5x</t>
  </si>
  <si>
    <t>odečteno z EPD : 17,50*0,01</t>
  </si>
  <si>
    <t>5x : 0,175*4</t>
  </si>
  <si>
    <t>185851111R00</t>
  </si>
  <si>
    <t>Dovoz vody pro zálivku  do 6 km</t>
  </si>
  <si>
    <t>133110078RXX</t>
  </si>
  <si>
    <t>Hloubení šachet zem.vrtákem hor.2; D 30cm, hl.80cm</t>
  </si>
  <si>
    <t>kus</t>
  </si>
  <si>
    <t>Vlastní</t>
  </si>
  <si>
    <t>oplocení část 1 : 0</t>
  </si>
  <si>
    <t>oplocení část 2 včetně 4 ks sloupků pro branku a dvoukřídlovou bránu : 16</t>
  </si>
  <si>
    <t>oplocení část 3 : 2</t>
  </si>
  <si>
    <t>10364200R</t>
  </si>
  <si>
    <t>Ornice pro pozemkové úpravy včetně dovozu a uložení v místě zabudování</t>
  </si>
  <si>
    <t>SPCM</t>
  </si>
  <si>
    <t>Specifikace</t>
  </si>
  <si>
    <t>POL3_</t>
  </si>
  <si>
    <t>odečteno z EPD : 17,5*0,1</t>
  </si>
  <si>
    <t>58333665R</t>
  </si>
  <si>
    <t>Kamenivo  těžené frakce 22-32 kačírek praný  VL</t>
  </si>
  <si>
    <t>111201101R00</t>
  </si>
  <si>
    <t>Odstranění křovin a stromů o průměru 10 cm i s kořeny na ploše do 1000 m2</t>
  </si>
  <si>
    <t>u oplocení část 1 : 28*2</t>
  </si>
  <si>
    <t>111201401R00</t>
  </si>
  <si>
    <t>Spálení nebo jiná likvidace křovin a stromů o průměru do 100 mm</t>
  </si>
  <si>
    <t>113106231R00</t>
  </si>
  <si>
    <t>Rozebrání dlažeb ze zámkové dlažby v kamenivu</t>
  </si>
  <si>
    <t xml:space="preserve">odečteno z EPD : </t>
  </si>
  <si>
    <t>dlažba tl.6 cm - stávající chodník - část před a za novou brankou : 6*1,3</t>
  </si>
  <si>
    <t>dtto - stávající chodník - výškové napojení (počítám šířku 1,8 m) - zpětné položení : 1,6*1,8</t>
  </si>
  <si>
    <t>dtto - dlažba vstupu do RD školníka - šířka chodníku 1,5 m (0,3 m pruh betonu) - do sutě : 1,5*(1,75-0,3)</t>
  </si>
  <si>
    <t>dtto - dlažba vstupu do RD školníka - výškové napojení (počítám šířku 1 m) - zpětné položení : 1,5*1</t>
  </si>
  <si>
    <t>dtto - stávající dlažba v místě ukončení nového chodníku (počítám šířku 1 m) - zpětné položení : 4,5*1</t>
  </si>
  <si>
    <t>113107316R00</t>
  </si>
  <si>
    <t>Odstranění podkladu pl. 50 m2,kam.těžené tl.16 cm</t>
  </si>
  <si>
    <t>beton u vstupu do RD školníka - šířka chodníku z dlažby 1,5 m (0,3 m pruh betonu) - do sutě : 1,5*0,3</t>
  </si>
  <si>
    <t>beton u vstupu do RD školníka - šířka chodníku 1,35 m a 1,25 m - do sutě : (1,35+1,25)*1,75</t>
  </si>
  <si>
    <t>beton u vstupu do RD školníka - šířka chodníku 1,35 m a 1,25 m - do sutě (tato část bude zpětně obnovena) : (1,35+1,25)*0,5</t>
  </si>
  <si>
    <t>113107505R00</t>
  </si>
  <si>
    <t>Odstranění podkladu pl. 50 m2,kam.drcené tl.5 cm</t>
  </si>
  <si>
    <t>lože pod dlažbou tl.6 cm - stávající chodník - část před a za novou brankou - do sutě : 6*1,3</t>
  </si>
  <si>
    <t>dtto - stávající chodník - výškové napojení (počítám šířku 1,8 m) - do sutě : 1,6*1,8</t>
  </si>
  <si>
    <t>dtto - dlažba vstupu do RD školníka - výškové napojení (počítám šířku 1 m) - do sutě : 1,5*1</t>
  </si>
  <si>
    <t>dtto - stávající dlažba v místě ukončení nového chodníku (počítám šířku 1 m) - do sutě : 4,5*1</t>
  </si>
  <si>
    <t>113107510R00</t>
  </si>
  <si>
    <t>Odstranění podkladu pl. 50 m2,kam.drcené tl.10 cm</t>
  </si>
  <si>
    <t>část podél stávající komunikace pod asfaltem : (15,49+1,6+8,44+6+6,19)*0,4</t>
  </si>
  <si>
    <t>113107515R00</t>
  </si>
  <si>
    <t>Odstranění podkladu pl. 50 m2,kam.drcené tl.15 cm</t>
  </si>
  <si>
    <t>část podél stávající komunikace pod asfaltem v místě sjezdu : 8*0,45</t>
  </si>
  <si>
    <t>113108305R00</t>
  </si>
  <si>
    <t>Odstranění asfaltové vrstvy pl.do 50 m2, tl. 5 cm</t>
  </si>
  <si>
    <t>část podél stávající komunikace : (15,49+1,6+8,44+6+6,19)*0,2</t>
  </si>
  <si>
    <t>113108307R00</t>
  </si>
  <si>
    <t>Odstranění asfaltové vrstvy pl.do 50 m2, tl. 7 cm</t>
  </si>
  <si>
    <t>113109315R00</t>
  </si>
  <si>
    <t>Odstranění podkladu pl.50 m2, bet.prostý tl.15 cm</t>
  </si>
  <si>
    <t>část podél stávající komunikace pod asfaltem : (15,49+1,6+8,44+6+6,19)*0,2</t>
  </si>
  <si>
    <t>113201111R00</t>
  </si>
  <si>
    <t>Vytrhání obrubníků chodníkových a parkových</t>
  </si>
  <si>
    <t>m</t>
  </si>
  <si>
    <t>okolo stávajícího chodníku - část před a za novou brankou : 0,6+3+3+1,4</t>
  </si>
  <si>
    <t>obrubníky u školníka : 4*2</t>
  </si>
  <si>
    <t>113202111R00</t>
  </si>
  <si>
    <t>Vytrhání obrub obrubníků silničních</t>
  </si>
  <si>
    <t>část podél stávající komunikace : 15,49+1,6+8,44+6+6,19</t>
  </si>
  <si>
    <t>113204111R00</t>
  </si>
  <si>
    <t>Vytrhání obrubníků zahradních</t>
  </si>
  <si>
    <t>stávající obrubníky v místě ukončení nového chodníku : 4,5</t>
  </si>
  <si>
    <t>113107220RXX</t>
  </si>
  <si>
    <t>Odstranění podkladu pl. 50 m2, štěrkodrť tl.20 cm</t>
  </si>
  <si>
    <t>vrstva ŠD pod dlažbou tl.6 cm - stávající chodník - část před a za novou brankou - do sutě : 6*1,3</t>
  </si>
  <si>
    <t>211971121R00</t>
  </si>
  <si>
    <t>Opláštění prostoru vyplněný kačírkem okolo oplocení</t>
  </si>
  <si>
    <t>opláštění filtrační geotextilií na délce 33 m : 33*(0,1+0,125+0,1)*2</t>
  </si>
  <si>
    <t>67390524R</t>
  </si>
  <si>
    <t>Geotextilie PP netkaná filtrační -200 g/m2</t>
  </si>
  <si>
    <t xml:space="preserve">cena je stanovena včetně ztratného : </t>
  </si>
  <si>
    <t>318110011RT3</t>
  </si>
  <si>
    <t>Osazení beton. podhrabové desky do ZN držáků deska 250x30x5cm, držák na sloupek 6x6/4cm v.30cm</t>
  </si>
  <si>
    <t>soubor</t>
  </si>
  <si>
    <t xml:space="preserve">cena je stanovena včetně krácení podhrabových desek v atypických polích a doplnění 4 ks držáků : </t>
  </si>
  <si>
    <t>oplocení část 2 : 12</t>
  </si>
  <si>
    <t>338171124RXX</t>
  </si>
  <si>
    <t>Osazení sloupků plot.ocel. do 2,6 m, zabet.C 25/30</t>
  </si>
  <si>
    <t>5534622137R</t>
  </si>
  <si>
    <t>Plotový sloupek 40/60/2600 mm pozinkovaný</t>
  </si>
  <si>
    <t>celkem 14 ks : 14</t>
  </si>
  <si>
    <t>564831111R00</t>
  </si>
  <si>
    <t>Podklad ze štěrkodrti po zhutnění tloušťky 10 cm - lože pod obrubníky</t>
  </si>
  <si>
    <t>564851111RT2</t>
  </si>
  <si>
    <t>Podklad ze štěrkodrti po zhutnění tloušťky 15 cm (ČSN 736126) s rozprostřením a zhutněním štěrkodrť frakce 0-32 mm</t>
  </si>
  <si>
    <t>564871111RT2</t>
  </si>
  <si>
    <t>Podklad ze štěrkodrti po zhutnění tloušťky 25 cm (ČSN 736126) s rozprostřením a zhutněním štěrkodrť frakce 0-32 mm</t>
  </si>
  <si>
    <t>poměr střední příčky vrstvy ŠD 0-32 k dlažbě tl.8 cm = 1,00 : (9,8+2,8)*1,00</t>
  </si>
  <si>
    <t>596215041R00</t>
  </si>
  <si>
    <t>Kladení betonové dlažby tl. 8 cm do drtě tl. 5 cm (ČSN 736131-1) vč.dodání hmot pro lože a výplň spár</t>
  </si>
  <si>
    <t xml:space="preserve">s provedením lože z drobného drceného kameniva, s vyplněním spár,s dvojitým hutněním vibrováním, a se smetením přebytečného materiálu : </t>
  </si>
  <si>
    <t>sjezdy - přírodní šedá : 9,80</t>
  </si>
  <si>
    <t>sjezdy - slepecká : 2,80</t>
  </si>
  <si>
    <t>596291111R00</t>
  </si>
  <si>
    <t>Řezání zámkové dlažby tl. 60 mm</t>
  </si>
  <si>
    <t>dlažba tl.60 mm : 3,74+4,39+1,5*2</t>
  </si>
  <si>
    <t>596291113R00</t>
  </si>
  <si>
    <t xml:space="preserve">Řezání zámkové dlažby tl. 80 mm </t>
  </si>
  <si>
    <t>dlažba tl.80 mm : 1,6+3,6</t>
  </si>
  <si>
    <t>596215022RXX</t>
  </si>
  <si>
    <t xml:space="preserve">Kladení betonové dlažby tl. 6 cm do drtě tl. 5 cm (ČSN 736131-1) vč.dodání hmot pro lože a výplň spár </t>
  </si>
  <si>
    <t xml:space="preserve">s provedením lože z kameniva drceného, s vyplněním spár,s dvojitým hutněním vibrováním, a se smetením přebytečného materiálu : </t>
  </si>
  <si>
    <t>dlažba obdélníková přírodní délky 200 mm, šířky 100 mm a výšky 60 mm - chodníky : 47,60</t>
  </si>
  <si>
    <t>dtto - slepecká - varovné pásy v pochozím chodníku : 1,10</t>
  </si>
  <si>
    <t>59245110R</t>
  </si>
  <si>
    <t>Dlažba betonová dvouvrstvá obdélníková, l = 200 mm, š = 100 mm, tl. 60 mm přírodní šedá barva</t>
  </si>
  <si>
    <t xml:space="preserve">cena je stanovena včetně ztratného a doplňků (půlky- kostky) : </t>
  </si>
  <si>
    <t>chodník - přírodní šedá : 47,6</t>
  </si>
  <si>
    <t>592451151R</t>
  </si>
  <si>
    <t>Dlažba betonová dvouvrstvá obdélníková SLP, l = 200 mm, š = 100 mm, tl. 60 mm, černá s výstupky tvaru kulových úsečí (hmatová úprava pro nevidomé)</t>
  </si>
  <si>
    <t>slepecká : 1,10</t>
  </si>
  <si>
    <t>592451158R</t>
  </si>
  <si>
    <t>Dlažba betonová dvouvrstvá obdélníková SLP, l = 200 mm, š = 100 mm, tl. 80 mm, černá s výstupky tvaru kulových úsečí (hmatová úprava pro nevidomé)</t>
  </si>
  <si>
    <t>592451170R</t>
  </si>
  <si>
    <t>Dlažba betonová dvouvrstvá obdélníková, l = 200 mm, š = 100 mm, tl. 80 mm, přírodní</t>
  </si>
  <si>
    <t>564251112R00</t>
  </si>
  <si>
    <t>Podklad ze štěrkopísku po zhutnění tloušťky 16 cm s rozprostřením a zhutněním</t>
  </si>
  <si>
    <t>vrstva pod betonem u vstupu do RD školníka - šířka chodníku 1,35 m a 1,25 m : (1,35+1,25)*0,5</t>
  </si>
  <si>
    <t>567211115R00</t>
  </si>
  <si>
    <t>Podklad z prostého betonu tř. I  tloušťky 15 cm</t>
  </si>
  <si>
    <t>beton u vstupu do RD školníka - šířka chodníku 1,35 m a 1,25 m : (1,35+1,25)*0,5</t>
  </si>
  <si>
    <t>573231110R00</t>
  </si>
  <si>
    <t>Postřik živičný spojovací z asf.emulze PS-E - 0,3 kg/m2 (ČSN 736129)</t>
  </si>
  <si>
    <t>doasfaltovaný pás v místě nových silničních obrubníků : (15,49+1,6+8,44+6+6,19)*0,2</t>
  </si>
  <si>
    <t>577141112RT3</t>
  </si>
  <si>
    <t>Beton asfalt. ACO 11, do 3 m, tl.5 cm</t>
  </si>
  <si>
    <t>564861111R01</t>
  </si>
  <si>
    <t>Podklad ze štěrkodrti po zhutnění tloušťky 20 cm (ČSN 736126) s rozprostřením a zhutněním štěrkodrť frakce 0-32 mm</t>
  </si>
  <si>
    <t>stávající chodník - výškové napojení (počítám šířku 1,8 m) - zpětné položení : 1,6*1,8</t>
  </si>
  <si>
    <t>dlažba vstupu do RD školníka - výškové napojení (počítám šířku 1 m) - zpětné položení : 1,5*1</t>
  </si>
  <si>
    <t>stávající dlažba v místě ukončení nového chodníku (počítám šířku 1 m) - zpětné položení : 4,5*1</t>
  </si>
  <si>
    <t>596215022RX1</t>
  </si>
  <si>
    <t>Kladení betonové dlažby tl. 6 cm do drtě tl. 5 cm (ČSN 736131-1) vč.dodání hmot pro lože a výplň spár</t>
  </si>
  <si>
    <t>622474105RT1</t>
  </si>
  <si>
    <t>Reprofilace beton.povrchů sanační maltou, tl. 5 mm</t>
  </si>
  <si>
    <t>podezdívka oplocení 20 % : 37,3*(0,3+0,32+0,6)*0,2</t>
  </si>
  <si>
    <t>599142111R00</t>
  </si>
  <si>
    <t>Prořezání,vyčištění a zálivky spár hloubky do 4 cm š. do 4 cm včetně pásky</t>
  </si>
  <si>
    <t>část podél stávající komunikace : 0,25+0,25+15,49+1,6+8,44+6+6,19+0,25+0,25</t>
  </si>
  <si>
    <t>916561111R00</t>
  </si>
  <si>
    <t>Osazení záhon.obrubníků do lože z C 12/15 s opěrou</t>
  </si>
  <si>
    <t>zahradní : 33,4</t>
  </si>
  <si>
    <t>919731112R00</t>
  </si>
  <si>
    <t>Zarovnání styčné plochy z betonu tl. do 15 cm</t>
  </si>
  <si>
    <t>beton u vstupu do RD školníka - šířka chodníku 1,35 m a 1,25 m : 1,35+1,25</t>
  </si>
  <si>
    <t>919731123R00</t>
  </si>
  <si>
    <t>Zarovnání styčné plochy živičné tl. do 20 cm</t>
  </si>
  <si>
    <t>919735113R00</t>
  </si>
  <si>
    <t>Řezání stávajícího živičného krytu tl. 10 - 15 cm</t>
  </si>
  <si>
    <t>919735123R00</t>
  </si>
  <si>
    <t>Řezání stávajícího betonového krytu tl. 10 - 15 cm</t>
  </si>
  <si>
    <t>917862111RX2</t>
  </si>
  <si>
    <t>Osazení stojat. obrub.bet. s opěrou,lože z C 25/30 tl.100 mm</t>
  </si>
  <si>
    <t>silniční vysoký : 26,20</t>
  </si>
  <si>
    <t>nájezdový : 7,60</t>
  </si>
  <si>
    <t>přechodový L+ P : 2+2</t>
  </si>
  <si>
    <t>chodníkový : 34,5</t>
  </si>
  <si>
    <t>918101111RX2</t>
  </si>
  <si>
    <t>Lože pod obrubníky nebo obruby dlažeb z C 25/30</t>
  </si>
  <si>
    <t>37,72*(0,1*0,2+0,1*0,05)</t>
  </si>
  <si>
    <t>592173328R</t>
  </si>
  <si>
    <t>Obrubník betonový zahradní, l = 1000,0 mm, š = 50,0 mm, h = 200,0 mm barva šedá</t>
  </si>
  <si>
    <t>Začátek provozního součtu</t>
  </si>
  <si>
    <t xml:space="preserve">  zahradní : 33,4</t>
  </si>
  <si>
    <t>Konec provozního součtu</t>
  </si>
  <si>
    <t>34</t>
  </si>
  <si>
    <t>59217420R</t>
  </si>
  <si>
    <t>Obrubník betonový chodníkový l = 1000 mm, š = 100 mm, h = 200 mm barva šedá</t>
  </si>
  <si>
    <t xml:space="preserve">  chodníkový : 34,5</t>
  </si>
  <si>
    <t>35</t>
  </si>
  <si>
    <t>59217472R</t>
  </si>
  <si>
    <t>Obrubník betonový silniční, l = 1000,0 mm, š = 150,0 mm, h = 250,0 mm barva šedá</t>
  </si>
  <si>
    <t xml:space="preserve">  silniční : 26,20</t>
  </si>
  <si>
    <t>27</t>
  </si>
  <si>
    <t>59217476R</t>
  </si>
  <si>
    <t>Obrubník betonový silniční nájezdový, l = 1000,0 mm, š = 150,0 mm, h = 150,0 mm barva šedá</t>
  </si>
  <si>
    <t xml:space="preserve">  nájezdový : 7,60</t>
  </si>
  <si>
    <t>8</t>
  </si>
  <si>
    <t>59217480R</t>
  </si>
  <si>
    <t>Obrubník betonový silniční přechodový levý, l = 1000,0 mm, š = 150 mm, výškový rozsah 150 až 250 mm barva šedá</t>
  </si>
  <si>
    <t>59217481R</t>
  </si>
  <si>
    <t>Obrubník betonový silniční přechodový pravý, l = 1000,0 mm, š = 150 mm, výškový rozsah 150 až 250 mm barva šedá</t>
  </si>
  <si>
    <t>961044111R00</t>
  </si>
  <si>
    <t>Bourání základů z betonu prostého</t>
  </si>
  <si>
    <t>bourání betonových patek plotových sloupků 19 ks : 0,5*0,35*0,6*19</t>
  </si>
  <si>
    <t>965049111RT1</t>
  </si>
  <si>
    <t>Příplatek, bourání mazanin se svař. síťí tl. 10 cm jednostranná výztuž svařovanou sítí</t>
  </si>
  <si>
    <t xml:space="preserve">fakturovat jen v případě faktické přítomnosti : </t>
  </si>
  <si>
    <t>beton u vstupu do RD školníka - šířka chodníku z dlažby 1,5 m (0,3 m pruh betonu) - do sutě : 1,5*0,3*0,15</t>
  </si>
  <si>
    <t>beton u vstupu do RD školníka - šířka chodníku 1,35 m a 1,25 m - do sutě : (1,35+1,25)*1,75*0,15</t>
  </si>
  <si>
    <t>beton u vstupu do RD školníka - šířka chodníku 1,35 m a 1,25 m - do sutě (tato část bude zpětně obnovena) : (1,35+1,25)*0,5*0,15</t>
  </si>
  <si>
    <t>965049111RT2</t>
  </si>
  <si>
    <t>Příplatek, bourání mazanin se svař. síťí tl. 10 cm oboustranná výztuž svařovanou sítí</t>
  </si>
  <si>
    <t>část podél stávající komunikace pod asfaltem : (15,49+1,6+8,44+6+6,19)*0,2*0,15</t>
  </si>
  <si>
    <t>979054441R00</t>
  </si>
  <si>
    <t>Očištění vybour. dlaždic s výplní kamen. těženým</t>
  </si>
  <si>
    <t>998223011R00</t>
  </si>
  <si>
    <t>Přesun hmot, pozemní komunikace, kryt dlážděný</t>
  </si>
  <si>
    <t>t</t>
  </si>
  <si>
    <t>Přesun hmot</t>
  </si>
  <si>
    <t>POL7_</t>
  </si>
  <si>
    <t>762963810R00</t>
  </si>
  <si>
    <t>Demontáž.oplocení z prken bez příčníků a sloupků včetně likvidace</t>
  </si>
  <si>
    <t>dřevěné oplocení : 36,9</t>
  </si>
  <si>
    <t>767914130R00</t>
  </si>
  <si>
    <t>Montáž oplocení z plotových panelů H do 2,0 m</t>
  </si>
  <si>
    <t>oplocení část 1 : 27,475</t>
  </si>
  <si>
    <t>oplocení část 2 : 21,744</t>
  </si>
  <si>
    <t>oplocení část 3 : 3,236</t>
  </si>
  <si>
    <t>767914830R00</t>
  </si>
  <si>
    <t>Demontáž oplocení rámového H do 2 m</t>
  </si>
  <si>
    <t>v místě nového oplocení část 1 : 28</t>
  </si>
  <si>
    <t>767920810R00</t>
  </si>
  <si>
    <t>Demontáž branky k oplocení plochy do 2 m2 včetně odvozu na skládku bez poplatku při vstupu do školky</t>
  </si>
  <si>
    <t>odečteno z EPD : 1</t>
  </si>
  <si>
    <t>767920820R00</t>
  </si>
  <si>
    <t>Demontáž branky k oplocení plochy do 6 m2 včetně odvozu na skládku bez poplatku</t>
  </si>
  <si>
    <t>767920840R00</t>
  </si>
  <si>
    <t>Demontáž brány k oplocení plochy do 10 m2 včetně odvozu na skládku bez poplatku</t>
  </si>
  <si>
    <t>767996803R00</t>
  </si>
  <si>
    <t>Demontáž atypických ocelových konstr. do 250 kg včetně odvozu na skládku bez poplatku sloupky oplocení a podélníky dřevěného oplocení</t>
  </si>
  <si>
    <t>kg</t>
  </si>
  <si>
    <t>sloupky dřevěného oplocení 18 ks (váha 1 ks sloupku 2,75 kg) : 18*2,75</t>
  </si>
  <si>
    <t>kovové podélníky dřevěného oplocení Jekl 20/20/1,5 (0,87 kg/m) : 36,9*2*0,87</t>
  </si>
  <si>
    <t>767995147RXX</t>
  </si>
  <si>
    <t>D+ M jednokřídlové otočné ocelové brány s panelovou výplní, se stavitelnými panty 1500/1800 mm klika a zámek se třemi klíči, pozinkováno, včetně 2 ks sloupků</t>
  </si>
  <si>
    <t xml:space="preserve">ks    </t>
  </si>
  <si>
    <t>v oplocení části 2 : 1</t>
  </si>
  <si>
    <t>767995148RXX</t>
  </si>
  <si>
    <t>D+ M dvoukřídlové otočné ocelové brány s panelovou výplní, se stavitelnými panty 3500/1800 mm klika a zámek se třemi klíči, pozinkováno, včetně 2 ks sloupků</t>
  </si>
  <si>
    <t>909      R00</t>
  </si>
  <si>
    <t>Hzs-nezmeritelne stavebni prace - krácení plotových panelů s ošetřením na řezu nátěrem úprava stávajících sloupků k montáži plotových panelů(bez nátěrů) - oplocení část 1</t>
  </si>
  <si>
    <t>h</t>
  </si>
  <si>
    <t>Prav.M</t>
  </si>
  <si>
    <t>HZS</t>
  </si>
  <si>
    <t>POL10_</t>
  </si>
  <si>
    <t>12</t>
  </si>
  <si>
    <t>553424559R</t>
  </si>
  <si>
    <t>Plotový panel pozink h=1230 mm, l=2500 mm, s oky 50 x 200 mm a prolisy, síla drátu 5 mm</t>
  </si>
  <si>
    <t xml:space="preserve">cena je stanovena včetně montážního a spojovacího materiálu : </t>
  </si>
  <si>
    <t>oplocení část 1 - montáž na stávající sloupky : 13</t>
  </si>
  <si>
    <t>oplocení část 2 : 0</t>
  </si>
  <si>
    <t>oplocení část 3 : 0</t>
  </si>
  <si>
    <t>553424569R</t>
  </si>
  <si>
    <t>Plotový panel pozink h=1730 mm, l=2500 mm, s oky 50 x 200 mm a prolisy,síla drátu 5 mm</t>
  </si>
  <si>
    <t>oplocení část 1 - montáž na stávající sloupky : 0</t>
  </si>
  <si>
    <t>oplocení část 3 : 1</t>
  </si>
  <si>
    <t>998767201R00</t>
  </si>
  <si>
    <t>Přesun hmot pro zámečnické konstr., výšky do 6 m</t>
  </si>
  <si>
    <t>RTS 18/ I</t>
  </si>
  <si>
    <t>783201811R00</t>
  </si>
  <si>
    <t>Odstranění nátěrů z kovových konstrukcí oškrábáním</t>
  </si>
  <si>
    <t>3,14*0,05*1,32*14</t>
  </si>
  <si>
    <t>783201831R00</t>
  </si>
  <si>
    <t>Odstr. nátěrů z kovových konstr. chem.odstraňovači</t>
  </si>
  <si>
    <t>783271001R00</t>
  </si>
  <si>
    <t>Nátěr polyuretanový kovových konstr. 1+ 2x email v barvě pozinkování</t>
  </si>
  <si>
    <t>783903811R00</t>
  </si>
  <si>
    <t>Odmaštění chemickými rozpouštědly</t>
  </si>
  <si>
    <t>783904811R00</t>
  </si>
  <si>
    <t>Odrezivění kovových konstrukcí</t>
  </si>
  <si>
    <t>979082213R00</t>
  </si>
  <si>
    <t>Vodorovná doprava suti po suchu do 1 km</t>
  </si>
  <si>
    <t xml:space="preserve">výměra*demontážní hmotnost z programu BUILD PowerS : </t>
  </si>
  <si>
    <t>beton tl.15 cm - 5 km k recyklaci : 6,3*0,360</t>
  </si>
  <si>
    <t>kamenivo tl.16 cm - 15 km : 6,3*0,352</t>
  </si>
  <si>
    <t/>
  </si>
  <si>
    <t>beton tl.15 cm - část stávající komunikace pod asfaltem - 5 km k recyklaci : 7,544*0,360</t>
  </si>
  <si>
    <t>kamenivo drcené tl.10 cm - část podél stávající komunikace pod asfaltem - 15 km : 15,088*0,220</t>
  </si>
  <si>
    <t>kamenivo drcené tl.15 cm - část podél stávající komunikace pod asfaltem v místě sjezdu - 15 km : 3,6*0,33</t>
  </si>
  <si>
    <t xml:space="preserve">chodníky z dl.tl.do 6 cm (celkem 18,855 m2) : </t>
  </si>
  <si>
    <t>kamenivo tl.5 cm,lože pod dl.tl.do 6 cm - 15 km : 18,855*0,110</t>
  </si>
  <si>
    <t>štěrk tl.20 cm - 15 km : 18,855*0,440</t>
  </si>
  <si>
    <t>asfalt tl.5 cm - 15 km : 7,544*0,110</t>
  </si>
  <si>
    <t>asfalt tl.7 cm - 15 km : 7,544*0,154</t>
  </si>
  <si>
    <t>bourání betonových patek plotových sloupků 19 ks - 5 km k recyklaci : 1,995*2</t>
  </si>
  <si>
    <t>979082219R00</t>
  </si>
  <si>
    <t>Příplatek za dopravu suti po suchu za další 1 km</t>
  </si>
  <si>
    <t>beton tl.15 cm - 5 km k recyklaci : 6,3*0,360*4</t>
  </si>
  <si>
    <t>kamenivo tl.16 cm - 15 km : 6,3*0,352*14</t>
  </si>
  <si>
    <t>beton tl.15 cm - část stávající komunikace pod asfaltem - 5 km k recyklaci : 7,544*0,360*4</t>
  </si>
  <si>
    <t>kamenivo drcené tl.10 cm - část podél stávající komunikace pod asfaltem - 15 km : 15,088*0,220*14</t>
  </si>
  <si>
    <t>kamenivo drcené tl.15 cm - část podél stávající komunikace pod asfaltem v místě sjezdu - 15 km : 3,6*0,33*14</t>
  </si>
  <si>
    <t>kamenivo tl.5 cm,lože pod dl.tl.do 6 cm - 15 km : 18,855*0,110*14</t>
  </si>
  <si>
    <t>štěrk tl.20 cm - 15 km : 18,855*0,440*14</t>
  </si>
  <si>
    <t>asfalt tl.5 cm - 15 km : 7,544*0,110*14</t>
  </si>
  <si>
    <t>asfalt tl.7 cm - 15 km : 7,544*0,154*14</t>
  </si>
  <si>
    <t>bourání betonových patek plotových sloupků 19 ks - 5 km k recyklaci : 1,995*2*4</t>
  </si>
  <si>
    <t>979084216R00</t>
  </si>
  <si>
    <t>Vodorovná doprava vybour. hmot po suchu do 5 km</t>
  </si>
  <si>
    <t>dlažby tl.do 6 cm 5 km k recyklaci : 9,975*0,225</t>
  </si>
  <si>
    <t>obrubníky chodníkové - 5 km k recyklaci : 16*0,220</t>
  </si>
  <si>
    <t>obrubníky silniční - 5 km k recyklaci : 37,72*0,270</t>
  </si>
  <si>
    <t>obrubníky zahradní - 5 km k recyklaci : 4,50*0,125</t>
  </si>
  <si>
    <t>979990102R00</t>
  </si>
  <si>
    <t>Poplatek za skládku suti a vybouraných hmot k recyklaci</t>
  </si>
  <si>
    <t>979990111R00</t>
  </si>
  <si>
    <t xml:space="preserve">Poplatek za skládku suti </t>
  </si>
  <si>
    <t>979087212R00</t>
  </si>
  <si>
    <t>Nakládání suti na dopravní prostředky</t>
  </si>
  <si>
    <t>979087213R00</t>
  </si>
  <si>
    <t>Nakládání vybouraných hmot na dopravní prostředky</t>
  </si>
  <si>
    <t>979990112R00</t>
  </si>
  <si>
    <t>Poplatek za skládku suti - asfalt do 30x30</t>
  </si>
  <si>
    <t>SUM</t>
  </si>
  <si>
    <t>Poznámky uchazeče k zadání</t>
  </si>
  <si>
    <t>POPUZIV</t>
  </si>
  <si>
    <t>END</t>
  </si>
  <si>
    <t>Soupis  prací</t>
  </si>
  <si>
    <t>Soupis  prací  a  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</si>
</sst>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4" xfId="0" applyNumberFormat="1" applyFont="1" applyBorder="1" applyAlignment="1">
      <alignment horizontal="right" vertical="center" wrapText="1" shrinkToFit="1"/>
    </xf>
    <xf numFmtId="3" fontId="3" fillId="0" borderId="34" xfId="0" applyNumberFormat="1" applyFont="1" applyBorder="1" applyAlignment="1">
      <alignment horizontal="right" vertical="center" shrinkToFit="1"/>
    </xf>
    <xf numFmtId="3" fontId="0" fillId="0" borderId="34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 shrinkToFit="1"/>
    </xf>
    <xf numFmtId="3" fontId="8" fillId="0" borderId="34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4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15" fillId="3" borderId="37" xfId="0" applyNumberFormat="1" applyFont="1" applyFill="1" applyBorder="1" applyAlignment="1">
      <alignment vertical="center" wrapText="1" shrinkToFit="1"/>
    </xf>
    <xf numFmtId="3" fontId="15" fillId="3" borderId="37" xfId="0" applyNumberFormat="1" applyFon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37</v>
      </c>
    </row>
    <row r="2" spans="1:7" ht="57.75" customHeight="1" x14ac:dyDescent="0.2">
      <c r="A2" s="76" t="s">
        <v>38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35</v>
      </c>
      <c r="B1" s="77" t="s">
        <v>478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23</v>
      </c>
      <c r="C2" s="113"/>
      <c r="D2" s="114" t="s">
        <v>46</v>
      </c>
      <c r="E2" s="115" t="s">
        <v>47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43</v>
      </c>
      <c r="C3" s="113"/>
      <c r="D3" s="119" t="s">
        <v>42</v>
      </c>
      <c r="E3" s="120" t="s">
        <v>41</v>
      </c>
      <c r="F3" s="121"/>
      <c r="G3" s="121"/>
      <c r="H3" s="121"/>
      <c r="I3" s="121"/>
      <c r="J3" s="122"/>
    </row>
    <row r="4" spans="1:15" ht="23.25" customHeight="1" x14ac:dyDescent="0.2">
      <c r="A4" s="111">
        <v>1347</v>
      </c>
      <c r="B4" s="123" t="s">
        <v>44</v>
      </c>
      <c r="C4" s="124"/>
      <c r="D4" s="125" t="s">
        <v>40</v>
      </c>
      <c r="E4" s="126" t="s">
        <v>41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22</v>
      </c>
      <c r="D5" s="92"/>
      <c r="E5" s="93"/>
      <c r="F5" s="93"/>
      <c r="G5" s="93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33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33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39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33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45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31</v>
      </c>
      <c r="C15" s="61"/>
      <c r="D15" s="54"/>
      <c r="E15" s="87"/>
      <c r="F15" s="87"/>
      <c r="G15" s="88"/>
      <c r="H15" s="88"/>
      <c r="I15" s="88" t="s">
        <v>28</v>
      </c>
      <c r="J15" s="89"/>
    </row>
    <row r="16" spans="1:15" ht="23.25" customHeight="1" x14ac:dyDescent="0.2">
      <c r="A16" s="199" t="s">
        <v>25</v>
      </c>
      <c r="B16" s="38" t="s">
        <v>25</v>
      </c>
      <c r="C16" s="62"/>
      <c r="D16" s="63"/>
      <c r="E16" s="83"/>
      <c r="F16" s="84"/>
      <c r="G16" s="83"/>
      <c r="H16" s="84"/>
      <c r="I16" s="83">
        <f>SUMIF(F49:F62,A16,I49:I62)+SUMIF(F49:F62,"PSU",I49:I62)</f>
        <v>0</v>
      </c>
      <c r="J16" s="85"/>
    </row>
    <row r="17" spans="1:10" ht="23.25" customHeight="1" x14ac:dyDescent="0.2">
      <c r="A17" s="199" t="s">
        <v>26</v>
      </c>
      <c r="B17" s="38" t="s">
        <v>26</v>
      </c>
      <c r="C17" s="62"/>
      <c r="D17" s="63"/>
      <c r="E17" s="83"/>
      <c r="F17" s="84"/>
      <c r="G17" s="83"/>
      <c r="H17" s="84"/>
      <c r="I17" s="83">
        <f>SUMIF(F49:F62,A17,I49:I62)</f>
        <v>0</v>
      </c>
      <c r="J17" s="85"/>
    </row>
    <row r="18" spans="1:10" ht="23.25" customHeight="1" x14ac:dyDescent="0.2">
      <c r="A18" s="199" t="s">
        <v>27</v>
      </c>
      <c r="B18" s="38" t="s">
        <v>27</v>
      </c>
      <c r="C18" s="62"/>
      <c r="D18" s="63"/>
      <c r="E18" s="83"/>
      <c r="F18" s="84"/>
      <c r="G18" s="83"/>
      <c r="H18" s="84"/>
      <c r="I18" s="83">
        <f>SUMIF(F49:F62,A18,I49:I62)</f>
        <v>0</v>
      </c>
      <c r="J18" s="85"/>
    </row>
    <row r="19" spans="1:10" ht="23.25" customHeight="1" x14ac:dyDescent="0.2">
      <c r="A19" s="199" t="s">
        <v>81</v>
      </c>
      <c r="B19" s="38"/>
      <c r="C19" s="62"/>
      <c r="D19" s="63"/>
      <c r="E19" s="83"/>
      <c r="F19" s="84"/>
      <c r="G19" s="83"/>
      <c r="H19" s="84"/>
      <c r="I19" s="83">
        <f>SUMIF(F49:F62,A19,I49:I62)</f>
        <v>0</v>
      </c>
      <c r="J19" s="85"/>
    </row>
    <row r="20" spans="1:10" ht="23.25" customHeight="1" x14ac:dyDescent="0.2">
      <c r="A20" s="199" t="s">
        <v>82</v>
      </c>
      <c r="B20" s="38"/>
      <c r="C20" s="62"/>
      <c r="D20" s="63"/>
      <c r="E20" s="83"/>
      <c r="F20" s="84"/>
      <c r="G20" s="83"/>
      <c r="H20" s="84"/>
      <c r="I20" s="83">
        <f>SUMIF(F49:F62,A20,I49:I62)</f>
        <v>0</v>
      </c>
      <c r="J20" s="85"/>
    </row>
    <row r="21" spans="1:10" ht="23.25" customHeight="1" x14ac:dyDescent="0.2">
      <c r="A21" s="2"/>
      <c r="B21" s="48" t="s">
        <v>28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32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24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34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36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48</v>
      </c>
      <c r="C39" s="149"/>
      <c r="D39" s="149"/>
      <c r="E39" s="149"/>
      <c r="F39" s="150">
        <f>'SO 01 1 Pol'!AE388</f>
        <v>0</v>
      </c>
      <c r="G39" s="151">
        <f>'SO 01 1 Pol'!AF388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 t="s">
        <v>42</v>
      </c>
      <c r="C40" s="156" t="s">
        <v>41</v>
      </c>
      <c r="D40" s="156"/>
      <c r="E40" s="156"/>
      <c r="F40" s="157">
        <f>'SO 01 1 Pol'!AE388</f>
        <v>0</v>
      </c>
      <c r="G40" s="158">
        <f>'SO 01 1 Pol'!AF388</f>
        <v>0</v>
      </c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 x14ac:dyDescent="0.2">
      <c r="A41" s="137">
        <v>3</v>
      </c>
      <c r="B41" s="161" t="s">
        <v>40</v>
      </c>
      <c r="C41" s="149" t="s">
        <v>41</v>
      </c>
      <c r="D41" s="149"/>
      <c r="E41" s="149"/>
      <c r="F41" s="162">
        <f>'SO 01 1 Pol'!AE388</f>
        <v>0</v>
      </c>
      <c r="G41" s="152">
        <f>'SO 01 1 Pol'!AF388</f>
        <v>0</v>
      </c>
      <c r="H41" s="152"/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7"/>
      <c r="B42" s="163" t="s">
        <v>49</v>
      </c>
      <c r="C42" s="164"/>
      <c r="D42" s="164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7">
        <f>SUMIF(A39:A41,"=1",I39:I41)</f>
        <v>0</v>
      </c>
      <c r="J42" s="168">
        <f>SUMIF(A39:A41,"=1",J39:J41)</f>
        <v>0</v>
      </c>
    </row>
    <row r="46" spans="1:10" ht="15.75" x14ac:dyDescent="0.25">
      <c r="B46" s="179" t="s">
        <v>51</v>
      </c>
    </row>
    <row r="48" spans="1:10" ht="25.5" customHeight="1" x14ac:dyDescent="0.2">
      <c r="A48" s="181"/>
      <c r="B48" s="184" t="s">
        <v>17</v>
      </c>
      <c r="C48" s="184" t="s">
        <v>5</v>
      </c>
      <c r="D48" s="185"/>
      <c r="E48" s="185"/>
      <c r="F48" s="186" t="s">
        <v>52</v>
      </c>
      <c r="G48" s="186"/>
      <c r="H48" s="186"/>
      <c r="I48" s="186" t="s">
        <v>28</v>
      </c>
      <c r="J48" s="186" t="s">
        <v>0</v>
      </c>
    </row>
    <row r="49" spans="1:10" ht="36.75" customHeight="1" x14ac:dyDescent="0.2">
      <c r="A49" s="182"/>
      <c r="B49" s="187" t="s">
        <v>40</v>
      </c>
      <c r="C49" s="188" t="s">
        <v>53</v>
      </c>
      <c r="D49" s="189"/>
      <c r="E49" s="189"/>
      <c r="F49" s="195" t="s">
        <v>25</v>
      </c>
      <c r="G49" s="196"/>
      <c r="H49" s="196"/>
      <c r="I49" s="196">
        <f>'SO 01 1 Pol'!G8</f>
        <v>0</v>
      </c>
      <c r="J49" s="193" t="str">
        <f>IF(I63=0,"",I49/I63*100)</f>
        <v/>
      </c>
    </row>
    <row r="50" spans="1:10" ht="36.75" customHeight="1" x14ac:dyDescent="0.2">
      <c r="A50" s="182"/>
      <c r="B50" s="187" t="s">
        <v>54</v>
      </c>
      <c r="C50" s="188" t="s">
        <v>55</v>
      </c>
      <c r="D50" s="189"/>
      <c r="E50" s="189"/>
      <c r="F50" s="195" t="s">
        <v>25</v>
      </c>
      <c r="G50" s="196"/>
      <c r="H50" s="196"/>
      <c r="I50" s="196">
        <f>'SO 01 1 Pol'!G62</f>
        <v>0</v>
      </c>
      <c r="J50" s="193" t="str">
        <f>IF(I63=0,"",I50/I63*100)</f>
        <v/>
      </c>
    </row>
    <row r="51" spans="1:10" ht="36.75" customHeight="1" x14ac:dyDescent="0.2">
      <c r="A51" s="182"/>
      <c r="B51" s="187" t="s">
        <v>56</v>
      </c>
      <c r="C51" s="188" t="s">
        <v>57</v>
      </c>
      <c r="D51" s="189"/>
      <c r="E51" s="189"/>
      <c r="F51" s="195" t="s">
        <v>25</v>
      </c>
      <c r="G51" s="196"/>
      <c r="H51" s="196"/>
      <c r="I51" s="196">
        <f>'SO 01 1 Pol'!G112</f>
        <v>0</v>
      </c>
      <c r="J51" s="193" t="str">
        <f>IF(I63=0,"",I51/I63*100)</f>
        <v/>
      </c>
    </row>
    <row r="52" spans="1:10" ht="36.75" customHeight="1" x14ac:dyDescent="0.2">
      <c r="A52" s="182"/>
      <c r="B52" s="187" t="s">
        <v>58</v>
      </c>
      <c r="C52" s="188" t="s">
        <v>59</v>
      </c>
      <c r="D52" s="189"/>
      <c r="E52" s="189"/>
      <c r="F52" s="195" t="s">
        <v>25</v>
      </c>
      <c r="G52" s="196"/>
      <c r="H52" s="196"/>
      <c r="I52" s="196">
        <f>'SO 01 1 Pol'!G118</f>
        <v>0</v>
      </c>
      <c r="J52" s="193" t="str">
        <f>IF(I63=0,"",I52/I63*100)</f>
        <v/>
      </c>
    </row>
    <row r="53" spans="1:10" ht="36.75" customHeight="1" x14ac:dyDescent="0.2">
      <c r="A53" s="182"/>
      <c r="B53" s="187" t="s">
        <v>60</v>
      </c>
      <c r="C53" s="188" t="s">
        <v>61</v>
      </c>
      <c r="D53" s="189"/>
      <c r="E53" s="189"/>
      <c r="F53" s="195" t="s">
        <v>25</v>
      </c>
      <c r="G53" s="196"/>
      <c r="H53" s="196"/>
      <c r="I53" s="196">
        <f>'SO 01 1 Pol'!G130</f>
        <v>0</v>
      </c>
      <c r="J53" s="193" t="str">
        <f>IF(I63=0,"",I53/I63*100)</f>
        <v/>
      </c>
    </row>
    <row r="54" spans="1:10" ht="36.75" customHeight="1" x14ac:dyDescent="0.2">
      <c r="A54" s="182"/>
      <c r="B54" s="187" t="s">
        <v>62</v>
      </c>
      <c r="C54" s="188" t="s">
        <v>63</v>
      </c>
      <c r="D54" s="189"/>
      <c r="E54" s="189"/>
      <c r="F54" s="195" t="s">
        <v>25</v>
      </c>
      <c r="G54" s="196"/>
      <c r="H54" s="196"/>
      <c r="I54" s="196">
        <f>'SO 01 1 Pol'!G167</f>
        <v>0</v>
      </c>
      <c r="J54" s="193" t="str">
        <f>IF(I63=0,"",I54/I63*100)</f>
        <v/>
      </c>
    </row>
    <row r="55" spans="1:10" ht="36.75" customHeight="1" x14ac:dyDescent="0.2">
      <c r="A55" s="182"/>
      <c r="B55" s="187" t="s">
        <v>64</v>
      </c>
      <c r="C55" s="188" t="s">
        <v>65</v>
      </c>
      <c r="D55" s="189"/>
      <c r="E55" s="189"/>
      <c r="F55" s="195" t="s">
        <v>25</v>
      </c>
      <c r="G55" s="196"/>
      <c r="H55" s="196"/>
      <c r="I55" s="196">
        <f>'SO 01 1 Pol'!G184</f>
        <v>0</v>
      </c>
      <c r="J55" s="193" t="str">
        <f>IF(I63=0,"",I55/I63*100)</f>
        <v/>
      </c>
    </row>
    <row r="56" spans="1:10" ht="36.75" customHeight="1" x14ac:dyDescent="0.2">
      <c r="A56" s="182"/>
      <c r="B56" s="187" t="s">
        <v>66</v>
      </c>
      <c r="C56" s="188" t="s">
        <v>67</v>
      </c>
      <c r="D56" s="189"/>
      <c r="E56" s="189"/>
      <c r="F56" s="195" t="s">
        <v>25</v>
      </c>
      <c r="G56" s="196"/>
      <c r="H56" s="196"/>
      <c r="I56" s="196">
        <f>'SO 01 1 Pol'!G187</f>
        <v>0</v>
      </c>
      <c r="J56" s="193" t="str">
        <f>IF(I63=0,"",I56/I63*100)</f>
        <v/>
      </c>
    </row>
    <row r="57" spans="1:10" ht="36.75" customHeight="1" x14ac:dyDescent="0.2">
      <c r="A57" s="182"/>
      <c r="B57" s="187" t="s">
        <v>68</v>
      </c>
      <c r="C57" s="188" t="s">
        <v>69</v>
      </c>
      <c r="D57" s="189"/>
      <c r="E57" s="189"/>
      <c r="F57" s="195" t="s">
        <v>25</v>
      </c>
      <c r="G57" s="196"/>
      <c r="H57" s="196"/>
      <c r="I57" s="196">
        <f>'SO 01 1 Pol'!G239</f>
        <v>0</v>
      </c>
      <c r="J57" s="193" t="str">
        <f>IF(I63=0,"",I57/I63*100)</f>
        <v/>
      </c>
    </row>
    <row r="58" spans="1:10" ht="36.75" customHeight="1" x14ac:dyDescent="0.2">
      <c r="A58" s="182"/>
      <c r="B58" s="187" t="s">
        <v>70</v>
      </c>
      <c r="C58" s="188" t="s">
        <v>71</v>
      </c>
      <c r="D58" s="189"/>
      <c r="E58" s="189"/>
      <c r="F58" s="195" t="s">
        <v>25</v>
      </c>
      <c r="G58" s="196"/>
      <c r="H58" s="196"/>
      <c r="I58" s="196">
        <f>'SO 01 1 Pol'!G254</f>
        <v>0</v>
      </c>
      <c r="J58" s="193" t="str">
        <f>IF(I63=0,"",I58/I63*100)</f>
        <v/>
      </c>
    </row>
    <row r="59" spans="1:10" ht="36.75" customHeight="1" x14ac:dyDescent="0.2">
      <c r="A59" s="182"/>
      <c r="B59" s="187" t="s">
        <v>72</v>
      </c>
      <c r="C59" s="188" t="s">
        <v>73</v>
      </c>
      <c r="D59" s="189"/>
      <c r="E59" s="189"/>
      <c r="F59" s="195" t="s">
        <v>26</v>
      </c>
      <c r="G59" s="196"/>
      <c r="H59" s="196"/>
      <c r="I59" s="196">
        <f>'SO 01 1 Pol'!G256</f>
        <v>0</v>
      </c>
      <c r="J59" s="193" t="str">
        <f>IF(I63=0,"",I59/I63*100)</f>
        <v/>
      </c>
    </row>
    <row r="60" spans="1:10" ht="36.75" customHeight="1" x14ac:dyDescent="0.2">
      <c r="A60" s="182"/>
      <c r="B60" s="187" t="s">
        <v>74</v>
      </c>
      <c r="C60" s="188" t="s">
        <v>75</v>
      </c>
      <c r="D60" s="189"/>
      <c r="E60" s="189"/>
      <c r="F60" s="195" t="s">
        <v>26</v>
      </c>
      <c r="G60" s="196"/>
      <c r="H60" s="196"/>
      <c r="I60" s="196">
        <f>'SO 01 1 Pol'!G260</f>
        <v>0</v>
      </c>
      <c r="J60" s="193" t="str">
        <f>IF(I63=0,"",I60/I63*100)</f>
        <v/>
      </c>
    </row>
    <row r="61" spans="1:10" ht="36.75" customHeight="1" x14ac:dyDescent="0.2">
      <c r="A61" s="182"/>
      <c r="B61" s="187" t="s">
        <v>76</v>
      </c>
      <c r="C61" s="188" t="s">
        <v>77</v>
      </c>
      <c r="D61" s="189"/>
      <c r="E61" s="189"/>
      <c r="F61" s="195" t="s">
        <v>26</v>
      </c>
      <c r="G61" s="196"/>
      <c r="H61" s="196"/>
      <c r="I61" s="196">
        <f>'SO 01 1 Pol'!G293</f>
        <v>0</v>
      </c>
      <c r="J61" s="193" t="str">
        <f>IF(I63=0,"",I61/I63*100)</f>
        <v/>
      </c>
    </row>
    <row r="62" spans="1:10" ht="36.75" customHeight="1" x14ac:dyDescent="0.2">
      <c r="A62" s="182"/>
      <c r="B62" s="187" t="s">
        <v>78</v>
      </c>
      <c r="C62" s="188" t="s">
        <v>79</v>
      </c>
      <c r="D62" s="189"/>
      <c r="E62" s="189"/>
      <c r="F62" s="195" t="s">
        <v>80</v>
      </c>
      <c r="G62" s="196"/>
      <c r="H62" s="196"/>
      <c r="I62" s="196">
        <f>'SO 01 1 Pol'!G304</f>
        <v>0</v>
      </c>
      <c r="J62" s="193" t="str">
        <f>IF(I63=0,"",I62/I63*100)</f>
        <v/>
      </c>
    </row>
    <row r="63" spans="1:10" ht="25.5" customHeight="1" x14ac:dyDescent="0.2">
      <c r="A63" s="183"/>
      <c r="B63" s="190" t="s">
        <v>1</v>
      </c>
      <c r="C63" s="191"/>
      <c r="D63" s="192"/>
      <c r="E63" s="192"/>
      <c r="F63" s="197"/>
      <c r="G63" s="198"/>
      <c r="H63" s="198"/>
      <c r="I63" s="198">
        <f>SUM(I49:I62)</f>
        <v>0</v>
      </c>
      <c r="J63" s="194">
        <f>SUM(J49:J62)</f>
        <v>0</v>
      </c>
    </row>
    <row r="64" spans="1:10" x14ac:dyDescent="0.2">
      <c r="F64" s="135"/>
      <c r="G64" s="135"/>
      <c r="H64" s="135"/>
      <c r="I64" s="135"/>
      <c r="J64" s="136"/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38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479</v>
      </c>
      <c r="B1" s="200"/>
      <c r="C1" s="200"/>
      <c r="D1" s="200"/>
      <c r="E1" s="200"/>
      <c r="F1" s="200"/>
      <c r="G1" s="200"/>
      <c r="AG1" t="s">
        <v>83</v>
      </c>
    </row>
    <row r="2" spans="1:60" ht="24.95" customHeight="1" x14ac:dyDescent="0.2">
      <c r="A2" s="201" t="s">
        <v>7</v>
      </c>
      <c r="B2" s="49" t="s">
        <v>46</v>
      </c>
      <c r="C2" s="204" t="s">
        <v>47</v>
      </c>
      <c r="D2" s="202"/>
      <c r="E2" s="202"/>
      <c r="F2" s="202"/>
      <c r="G2" s="203"/>
      <c r="AG2" t="s">
        <v>84</v>
      </c>
    </row>
    <row r="3" spans="1:60" ht="24.95" customHeight="1" x14ac:dyDescent="0.2">
      <c r="A3" s="201" t="s">
        <v>8</v>
      </c>
      <c r="B3" s="49" t="s">
        <v>42</v>
      </c>
      <c r="C3" s="204" t="s">
        <v>41</v>
      </c>
      <c r="D3" s="202"/>
      <c r="E3" s="202"/>
      <c r="F3" s="202"/>
      <c r="G3" s="203"/>
      <c r="AC3" s="180" t="s">
        <v>84</v>
      </c>
      <c r="AG3" t="s">
        <v>85</v>
      </c>
    </row>
    <row r="4" spans="1:60" ht="24.95" customHeight="1" x14ac:dyDescent="0.2">
      <c r="A4" s="205" t="s">
        <v>9</v>
      </c>
      <c r="B4" s="206" t="s">
        <v>40</v>
      </c>
      <c r="C4" s="207" t="s">
        <v>41</v>
      </c>
      <c r="D4" s="208"/>
      <c r="E4" s="208"/>
      <c r="F4" s="208"/>
      <c r="G4" s="209"/>
      <c r="AG4" t="s">
        <v>86</v>
      </c>
    </row>
    <row r="5" spans="1:60" x14ac:dyDescent="0.2">
      <c r="D5" s="10"/>
    </row>
    <row r="6" spans="1:60" ht="38.25" x14ac:dyDescent="0.2">
      <c r="A6" s="211" t="s">
        <v>87</v>
      </c>
      <c r="B6" s="213" t="s">
        <v>88</v>
      </c>
      <c r="C6" s="213" t="s">
        <v>89</v>
      </c>
      <c r="D6" s="212" t="s">
        <v>90</v>
      </c>
      <c r="E6" s="211" t="s">
        <v>91</v>
      </c>
      <c r="F6" s="210" t="s">
        <v>92</v>
      </c>
      <c r="G6" s="211" t="s">
        <v>28</v>
      </c>
      <c r="H6" s="214" t="s">
        <v>29</v>
      </c>
      <c r="I6" s="214" t="s">
        <v>93</v>
      </c>
      <c r="J6" s="214" t="s">
        <v>30</v>
      </c>
      <c r="K6" s="214" t="s">
        <v>94</v>
      </c>
      <c r="L6" s="214" t="s">
        <v>95</v>
      </c>
      <c r="M6" s="214" t="s">
        <v>96</v>
      </c>
      <c r="N6" s="214" t="s">
        <v>97</v>
      </c>
      <c r="O6" s="214" t="s">
        <v>98</v>
      </c>
      <c r="P6" s="214" t="s">
        <v>99</v>
      </c>
      <c r="Q6" s="214" t="s">
        <v>100</v>
      </c>
      <c r="R6" s="214" t="s">
        <v>101</v>
      </c>
      <c r="S6" s="214" t="s">
        <v>102</v>
      </c>
      <c r="T6" s="214" t="s">
        <v>103</v>
      </c>
      <c r="U6" s="214" t="s">
        <v>104</v>
      </c>
      <c r="V6" s="214" t="s">
        <v>105</v>
      </c>
      <c r="W6" s="214" t="s">
        <v>106</v>
      </c>
      <c r="X6" s="214" t="s">
        <v>107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42" t="s">
        <v>108</v>
      </c>
      <c r="B8" s="243" t="s">
        <v>40</v>
      </c>
      <c r="C8" s="262" t="s">
        <v>53</v>
      </c>
      <c r="D8" s="244"/>
      <c r="E8" s="245"/>
      <c r="F8" s="246"/>
      <c r="G8" s="247">
        <f>SUMIF(AG9:AG61,"&lt;&gt;NOR",G9:G61)</f>
        <v>0</v>
      </c>
      <c r="H8" s="241"/>
      <c r="I8" s="241">
        <f>SUM(I9:I61)</f>
        <v>0</v>
      </c>
      <c r="J8" s="241"/>
      <c r="K8" s="241">
        <f>SUM(K9:K61)</f>
        <v>0</v>
      </c>
      <c r="L8" s="241"/>
      <c r="M8" s="241">
        <f>SUM(M9:M61)</f>
        <v>0</v>
      </c>
      <c r="N8" s="241"/>
      <c r="O8" s="241">
        <f>SUM(O9:O61)</f>
        <v>4.49</v>
      </c>
      <c r="P8" s="241"/>
      <c r="Q8" s="241">
        <f>SUM(Q9:Q61)</f>
        <v>0</v>
      </c>
      <c r="R8" s="241"/>
      <c r="S8" s="241"/>
      <c r="T8" s="241"/>
      <c r="U8" s="241"/>
      <c r="V8" s="241">
        <f>SUM(V9:V61)</f>
        <v>75.67</v>
      </c>
      <c r="W8" s="241"/>
      <c r="X8" s="241"/>
      <c r="AG8" t="s">
        <v>109</v>
      </c>
    </row>
    <row r="9" spans="1:60" outlineLevel="1" x14ac:dyDescent="0.2">
      <c r="A9" s="248">
        <v>1</v>
      </c>
      <c r="B9" s="249" t="s">
        <v>110</v>
      </c>
      <c r="C9" s="263" t="s">
        <v>111</v>
      </c>
      <c r="D9" s="250" t="s">
        <v>112</v>
      </c>
      <c r="E9" s="251">
        <v>25.17775</v>
      </c>
      <c r="F9" s="252"/>
      <c r="G9" s="253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113</v>
      </c>
      <c r="T9" s="235" t="s">
        <v>113</v>
      </c>
      <c r="U9" s="235">
        <v>2.335</v>
      </c>
      <c r="V9" s="235">
        <f>ROUND(E9*U9,2)</f>
        <v>58.79</v>
      </c>
      <c r="W9" s="235"/>
      <c r="X9" s="235" t="s">
        <v>114</v>
      </c>
      <c r="Y9" s="215"/>
      <c r="Z9" s="215"/>
      <c r="AA9" s="215"/>
      <c r="AB9" s="215"/>
      <c r="AC9" s="215"/>
      <c r="AD9" s="215"/>
      <c r="AE9" s="215"/>
      <c r="AF9" s="215"/>
      <c r="AG9" s="215" t="s">
        <v>115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32"/>
      <c r="B10" s="233"/>
      <c r="C10" s="264" t="s">
        <v>116</v>
      </c>
      <c r="D10" s="237"/>
      <c r="E10" s="238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15"/>
      <c r="Z10" s="215"/>
      <c r="AA10" s="215"/>
      <c r="AB10" s="215"/>
      <c r="AC10" s="215"/>
      <c r="AD10" s="215"/>
      <c r="AE10" s="215"/>
      <c r="AF10" s="215"/>
      <c r="AG10" s="215" t="s">
        <v>117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32"/>
      <c r="B11" s="233"/>
      <c r="C11" s="264" t="s">
        <v>118</v>
      </c>
      <c r="D11" s="237"/>
      <c r="E11" s="238">
        <v>17.532</v>
      </c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15"/>
      <c r="Z11" s="215"/>
      <c r="AA11" s="215"/>
      <c r="AB11" s="215"/>
      <c r="AC11" s="215"/>
      <c r="AD11" s="215"/>
      <c r="AE11" s="215"/>
      <c r="AF11" s="215"/>
      <c r="AG11" s="215" t="s">
        <v>117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32"/>
      <c r="B12" s="233"/>
      <c r="C12" s="264" t="s">
        <v>119</v>
      </c>
      <c r="D12" s="237"/>
      <c r="E12" s="238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15"/>
      <c r="Z12" s="215"/>
      <c r="AA12" s="215"/>
      <c r="AB12" s="215"/>
      <c r="AC12" s="215"/>
      <c r="AD12" s="215"/>
      <c r="AE12" s="215"/>
      <c r="AF12" s="215"/>
      <c r="AG12" s="215" t="s">
        <v>117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2.5" outlineLevel="1" x14ac:dyDescent="0.2">
      <c r="A13" s="232"/>
      <c r="B13" s="233"/>
      <c r="C13" s="264" t="s">
        <v>120</v>
      </c>
      <c r="D13" s="237"/>
      <c r="E13" s="238">
        <v>6.6779999999999999</v>
      </c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15"/>
      <c r="Z13" s="215"/>
      <c r="AA13" s="215"/>
      <c r="AB13" s="215"/>
      <c r="AC13" s="215"/>
      <c r="AD13" s="215"/>
      <c r="AE13" s="215"/>
      <c r="AF13" s="215"/>
      <c r="AG13" s="215" t="s">
        <v>117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32"/>
      <c r="B14" s="233"/>
      <c r="C14" s="264" t="s">
        <v>121</v>
      </c>
      <c r="D14" s="237"/>
      <c r="E14" s="238">
        <v>0.216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15"/>
      <c r="Z14" s="215"/>
      <c r="AA14" s="215"/>
      <c r="AB14" s="215"/>
      <c r="AC14" s="215"/>
      <c r="AD14" s="215"/>
      <c r="AE14" s="215"/>
      <c r="AF14" s="215"/>
      <c r="AG14" s="215" t="s">
        <v>117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32"/>
      <c r="B15" s="233"/>
      <c r="C15" s="264" t="s">
        <v>122</v>
      </c>
      <c r="D15" s="237"/>
      <c r="E15" s="238">
        <v>2.254</v>
      </c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15"/>
      <c r="Z15" s="215"/>
      <c r="AA15" s="215"/>
      <c r="AB15" s="215"/>
      <c r="AC15" s="215"/>
      <c r="AD15" s="215"/>
      <c r="AE15" s="215"/>
      <c r="AF15" s="215"/>
      <c r="AG15" s="215" t="s">
        <v>117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32"/>
      <c r="B16" s="233"/>
      <c r="C16" s="264" t="s">
        <v>123</v>
      </c>
      <c r="D16" s="237"/>
      <c r="E16" s="238">
        <v>0.80500000000000005</v>
      </c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15"/>
      <c r="Z16" s="215"/>
      <c r="AA16" s="215"/>
      <c r="AB16" s="215"/>
      <c r="AC16" s="215"/>
      <c r="AD16" s="215"/>
      <c r="AE16" s="215"/>
      <c r="AF16" s="215"/>
      <c r="AG16" s="215" t="s">
        <v>117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 x14ac:dyDescent="0.2">
      <c r="A17" s="232"/>
      <c r="B17" s="233"/>
      <c r="C17" s="264" t="s">
        <v>124</v>
      </c>
      <c r="D17" s="237"/>
      <c r="E17" s="238">
        <v>1.2749999999999999</v>
      </c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15"/>
      <c r="Z17" s="215"/>
      <c r="AA17" s="215"/>
      <c r="AB17" s="215"/>
      <c r="AC17" s="215"/>
      <c r="AD17" s="215"/>
      <c r="AE17" s="215"/>
      <c r="AF17" s="215"/>
      <c r="AG17" s="215" t="s">
        <v>117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32"/>
      <c r="B18" s="233"/>
      <c r="C18" s="264" t="s">
        <v>125</v>
      </c>
      <c r="D18" s="237"/>
      <c r="E18" s="238">
        <v>1.06</v>
      </c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5"/>
      <c r="X18" s="235"/>
      <c r="Y18" s="215"/>
      <c r="Z18" s="215"/>
      <c r="AA18" s="215"/>
      <c r="AB18" s="215"/>
      <c r="AC18" s="215"/>
      <c r="AD18" s="215"/>
      <c r="AE18" s="215"/>
      <c r="AF18" s="215"/>
      <c r="AG18" s="215" t="s">
        <v>117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32"/>
      <c r="B19" s="233"/>
      <c r="C19" s="264" t="s">
        <v>126</v>
      </c>
      <c r="D19" s="237"/>
      <c r="E19" s="238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15"/>
      <c r="Z19" s="215"/>
      <c r="AA19" s="215"/>
      <c r="AB19" s="215"/>
      <c r="AC19" s="215"/>
      <c r="AD19" s="215"/>
      <c r="AE19" s="215"/>
      <c r="AF19" s="215"/>
      <c r="AG19" s="215" t="s">
        <v>117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2"/>
      <c r="B20" s="233"/>
      <c r="C20" s="264" t="s">
        <v>127</v>
      </c>
      <c r="D20" s="237"/>
      <c r="E20" s="238">
        <v>-3.0922499999999999</v>
      </c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235"/>
      <c r="W20" s="235"/>
      <c r="X20" s="235"/>
      <c r="Y20" s="215"/>
      <c r="Z20" s="215"/>
      <c r="AA20" s="215"/>
      <c r="AB20" s="215"/>
      <c r="AC20" s="215"/>
      <c r="AD20" s="215"/>
      <c r="AE20" s="215"/>
      <c r="AF20" s="215"/>
      <c r="AG20" s="215" t="s">
        <v>117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33.75" outlineLevel="1" x14ac:dyDescent="0.2">
      <c r="A21" s="232"/>
      <c r="B21" s="233"/>
      <c r="C21" s="264" t="s">
        <v>128</v>
      </c>
      <c r="D21" s="237"/>
      <c r="E21" s="238">
        <v>-0.13950000000000001</v>
      </c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15"/>
      <c r="Z21" s="215"/>
      <c r="AA21" s="215"/>
      <c r="AB21" s="215"/>
      <c r="AC21" s="215"/>
      <c r="AD21" s="215"/>
      <c r="AE21" s="215"/>
      <c r="AF21" s="215"/>
      <c r="AG21" s="215" t="s">
        <v>117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2.5" outlineLevel="1" x14ac:dyDescent="0.2">
      <c r="A22" s="232"/>
      <c r="B22" s="233"/>
      <c r="C22" s="264" t="s">
        <v>129</v>
      </c>
      <c r="D22" s="237"/>
      <c r="E22" s="238">
        <v>-1.4105000000000001</v>
      </c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15"/>
      <c r="Z22" s="215"/>
      <c r="AA22" s="215"/>
      <c r="AB22" s="215"/>
      <c r="AC22" s="215"/>
      <c r="AD22" s="215"/>
      <c r="AE22" s="215"/>
      <c r="AF22" s="215"/>
      <c r="AG22" s="215" t="s">
        <v>117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2.5" outlineLevel="1" x14ac:dyDescent="0.2">
      <c r="A23" s="248">
        <v>2</v>
      </c>
      <c r="B23" s="249" t="s">
        <v>130</v>
      </c>
      <c r="C23" s="263" t="s">
        <v>131</v>
      </c>
      <c r="D23" s="250" t="s">
        <v>112</v>
      </c>
      <c r="E23" s="251">
        <v>25.749359999999999</v>
      </c>
      <c r="F23" s="252"/>
      <c r="G23" s="253">
        <f>ROUND(E23*F23,2)</f>
        <v>0</v>
      </c>
      <c r="H23" s="236"/>
      <c r="I23" s="235">
        <f>ROUND(E23*H23,2)</f>
        <v>0</v>
      </c>
      <c r="J23" s="236"/>
      <c r="K23" s="235">
        <f>ROUND(E23*J23,2)</f>
        <v>0</v>
      </c>
      <c r="L23" s="235">
        <v>21</v>
      </c>
      <c r="M23" s="235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5"/>
      <c r="S23" s="235" t="s">
        <v>113</v>
      </c>
      <c r="T23" s="235" t="s">
        <v>113</v>
      </c>
      <c r="U23" s="235">
        <v>1.0999999999999999E-2</v>
      </c>
      <c r="V23" s="235">
        <f>ROUND(E23*U23,2)</f>
        <v>0.28000000000000003</v>
      </c>
      <c r="W23" s="235"/>
      <c r="X23" s="235" t="s">
        <v>114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115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32"/>
      <c r="B24" s="233"/>
      <c r="C24" s="264" t="s">
        <v>132</v>
      </c>
      <c r="D24" s="237"/>
      <c r="E24" s="238">
        <v>25.178000000000001</v>
      </c>
      <c r="F24" s="235"/>
      <c r="G24" s="235"/>
      <c r="H24" s="235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15"/>
      <c r="Z24" s="215"/>
      <c r="AA24" s="215"/>
      <c r="AB24" s="215"/>
      <c r="AC24" s="215"/>
      <c r="AD24" s="215"/>
      <c r="AE24" s="215"/>
      <c r="AF24" s="215"/>
      <c r="AG24" s="215" t="s">
        <v>117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32"/>
      <c r="B25" s="233"/>
      <c r="C25" s="264" t="s">
        <v>133</v>
      </c>
      <c r="D25" s="237"/>
      <c r="E25" s="238">
        <v>1.01736</v>
      </c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15"/>
      <c r="Z25" s="215"/>
      <c r="AA25" s="215"/>
      <c r="AB25" s="215"/>
      <c r="AC25" s="215"/>
      <c r="AD25" s="215"/>
      <c r="AE25" s="215"/>
      <c r="AF25" s="215"/>
      <c r="AG25" s="215" t="s">
        <v>117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32"/>
      <c r="B26" s="233"/>
      <c r="C26" s="264" t="s">
        <v>134</v>
      </c>
      <c r="D26" s="237"/>
      <c r="E26" s="238">
        <v>-0.44600000000000001</v>
      </c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15"/>
      <c r="Z26" s="215"/>
      <c r="AA26" s="215"/>
      <c r="AB26" s="215"/>
      <c r="AC26" s="215"/>
      <c r="AD26" s="215"/>
      <c r="AE26" s="215"/>
      <c r="AF26" s="215"/>
      <c r="AG26" s="215" t="s">
        <v>117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48">
        <v>3</v>
      </c>
      <c r="B27" s="249" t="s">
        <v>135</v>
      </c>
      <c r="C27" s="263" t="s">
        <v>136</v>
      </c>
      <c r="D27" s="250" t="s">
        <v>112</v>
      </c>
      <c r="E27" s="251">
        <v>128.74680000000001</v>
      </c>
      <c r="F27" s="252"/>
      <c r="G27" s="253">
        <f>ROUND(E27*F27,2)</f>
        <v>0</v>
      </c>
      <c r="H27" s="236"/>
      <c r="I27" s="235">
        <f>ROUND(E27*H27,2)</f>
        <v>0</v>
      </c>
      <c r="J27" s="236"/>
      <c r="K27" s="235">
        <f>ROUND(E27*J27,2)</f>
        <v>0</v>
      </c>
      <c r="L27" s="235">
        <v>21</v>
      </c>
      <c r="M27" s="235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5"/>
      <c r="S27" s="235" t="s">
        <v>113</v>
      </c>
      <c r="T27" s="235" t="s">
        <v>113</v>
      </c>
      <c r="U27" s="235">
        <v>0</v>
      </c>
      <c r="V27" s="235">
        <f>ROUND(E27*U27,2)</f>
        <v>0</v>
      </c>
      <c r="W27" s="235"/>
      <c r="X27" s="235" t="s">
        <v>114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115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32"/>
      <c r="B28" s="233"/>
      <c r="C28" s="264" t="s">
        <v>137</v>
      </c>
      <c r="D28" s="237"/>
      <c r="E28" s="238">
        <v>125.89</v>
      </c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  <c r="Y28" s="215"/>
      <c r="Z28" s="215"/>
      <c r="AA28" s="215"/>
      <c r="AB28" s="215"/>
      <c r="AC28" s="215"/>
      <c r="AD28" s="215"/>
      <c r="AE28" s="215"/>
      <c r="AF28" s="215"/>
      <c r="AG28" s="215" t="s">
        <v>117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32"/>
      <c r="B29" s="233"/>
      <c r="C29" s="264" t="s">
        <v>138</v>
      </c>
      <c r="D29" s="237"/>
      <c r="E29" s="238">
        <v>5.0868000000000002</v>
      </c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15"/>
      <c r="Z29" s="215"/>
      <c r="AA29" s="215"/>
      <c r="AB29" s="215"/>
      <c r="AC29" s="215"/>
      <c r="AD29" s="215"/>
      <c r="AE29" s="215"/>
      <c r="AF29" s="215"/>
      <c r="AG29" s="215" t="s">
        <v>117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32"/>
      <c r="B30" s="233"/>
      <c r="C30" s="264" t="s">
        <v>139</v>
      </c>
      <c r="D30" s="237"/>
      <c r="E30" s="238">
        <v>-2.23</v>
      </c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15"/>
      <c r="Z30" s="215"/>
      <c r="AA30" s="215"/>
      <c r="AB30" s="215"/>
      <c r="AC30" s="215"/>
      <c r="AD30" s="215"/>
      <c r="AE30" s="215"/>
      <c r="AF30" s="215"/>
      <c r="AG30" s="215" t="s">
        <v>117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48">
        <v>4</v>
      </c>
      <c r="B31" s="249" t="s">
        <v>140</v>
      </c>
      <c r="C31" s="263" t="s">
        <v>141</v>
      </c>
      <c r="D31" s="250" t="s">
        <v>112</v>
      </c>
      <c r="E31" s="251">
        <v>25.748999999999999</v>
      </c>
      <c r="F31" s="252"/>
      <c r="G31" s="253">
        <f>ROUND(E31*F31,2)</f>
        <v>0</v>
      </c>
      <c r="H31" s="236"/>
      <c r="I31" s="235">
        <f>ROUND(E31*H31,2)</f>
        <v>0</v>
      </c>
      <c r="J31" s="236"/>
      <c r="K31" s="235">
        <f>ROUND(E31*J31,2)</f>
        <v>0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5"/>
      <c r="S31" s="235" t="s">
        <v>113</v>
      </c>
      <c r="T31" s="235" t="s">
        <v>142</v>
      </c>
      <c r="U31" s="235">
        <v>0</v>
      </c>
      <c r="V31" s="235">
        <f>ROUND(E31*U31,2)</f>
        <v>0</v>
      </c>
      <c r="W31" s="235"/>
      <c r="X31" s="235" t="s">
        <v>114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115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32"/>
      <c r="B32" s="233"/>
      <c r="C32" s="264" t="s">
        <v>143</v>
      </c>
      <c r="D32" s="237"/>
      <c r="E32" s="238">
        <v>25.748999999999999</v>
      </c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15"/>
      <c r="Z32" s="215"/>
      <c r="AA32" s="215"/>
      <c r="AB32" s="215"/>
      <c r="AC32" s="215"/>
      <c r="AD32" s="215"/>
      <c r="AE32" s="215"/>
      <c r="AF32" s="215"/>
      <c r="AG32" s="215" t="s">
        <v>117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2.5" outlineLevel="1" x14ac:dyDescent="0.2">
      <c r="A33" s="248">
        <v>5</v>
      </c>
      <c r="B33" s="249" t="s">
        <v>144</v>
      </c>
      <c r="C33" s="263" t="s">
        <v>145</v>
      </c>
      <c r="D33" s="250" t="s">
        <v>112</v>
      </c>
      <c r="E33" s="251">
        <v>0.98</v>
      </c>
      <c r="F33" s="252"/>
      <c r="G33" s="253">
        <f>ROUND(E33*F33,2)</f>
        <v>0</v>
      </c>
      <c r="H33" s="236"/>
      <c r="I33" s="235">
        <f>ROUND(E33*H33,2)</f>
        <v>0</v>
      </c>
      <c r="J33" s="236"/>
      <c r="K33" s="235">
        <f>ROUND(E33*J33,2)</f>
        <v>0</v>
      </c>
      <c r="L33" s="235">
        <v>21</v>
      </c>
      <c r="M33" s="235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5"/>
      <c r="S33" s="235" t="s">
        <v>113</v>
      </c>
      <c r="T33" s="235" t="s">
        <v>113</v>
      </c>
      <c r="U33" s="235">
        <v>0.2</v>
      </c>
      <c r="V33" s="235">
        <f>ROUND(E33*U33,2)</f>
        <v>0.2</v>
      </c>
      <c r="W33" s="235"/>
      <c r="X33" s="235" t="s">
        <v>114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115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32"/>
      <c r="B34" s="233"/>
      <c r="C34" s="264" t="s">
        <v>146</v>
      </c>
      <c r="D34" s="237"/>
      <c r="E34" s="238">
        <v>0.98</v>
      </c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15"/>
      <c r="Z34" s="215"/>
      <c r="AA34" s="215"/>
      <c r="AB34" s="215"/>
      <c r="AC34" s="215"/>
      <c r="AD34" s="215"/>
      <c r="AE34" s="215"/>
      <c r="AF34" s="215"/>
      <c r="AG34" s="215" t="s">
        <v>117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48">
        <v>6</v>
      </c>
      <c r="B35" s="249" t="s">
        <v>147</v>
      </c>
      <c r="C35" s="263" t="s">
        <v>148</v>
      </c>
      <c r="D35" s="250" t="s">
        <v>112</v>
      </c>
      <c r="E35" s="251">
        <v>0.44600000000000001</v>
      </c>
      <c r="F35" s="252"/>
      <c r="G35" s="253">
        <f>ROUND(E35*F35,2)</f>
        <v>0</v>
      </c>
      <c r="H35" s="236"/>
      <c r="I35" s="235">
        <f>ROUND(E35*H35,2)</f>
        <v>0</v>
      </c>
      <c r="J35" s="236"/>
      <c r="K35" s="235">
        <f>ROUND(E35*J35,2)</f>
        <v>0</v>
      </c>
      <c r="L35" s="235">
        <v>21</v>
      </c>
      <c r="M35" s="235">
        <f>G35*(1+L35/100)</f>
        <v>0</v>
      </c>
      <c r="N35" s="235">
        <v>0</v>
      </c>
      <c r="O35" s="235">
        <f>ROUND(E35*N35,2)</f>
        <v>0</v>
      </c>
      <c r="P35" s="235">
        <v>0</v>
      </c>
      <c r="Q35" s="235">
        <f>ROUND(E35*P35,2)</f>
        <v>0</v>
      </c>
      <c r="R35" s="235"/>
      <c r="S35" s="235" t="s">
        <v>113</v>
      </c>
      <c r="T35" s="235" t="s">
        <v>113</v>
      </c>
      <c r="U35" s="235">
        <v>1.1499999999999999</v>
      </c>
      <c r="V35" s="235">
        <f>ROUND(E35*U35,2)</f>
        <v>0.51</v>
      </c>
      <c r="W35" s="235"/>
      <c r="X35" s="235" t="s">
        <v>114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115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 x14ac:dyDescent="0.2">
      <c r="A36" s="232"/>
      <c r="B36" s="233"/>
      <c r="C36" s="264" t="s">
        <v>149</v>
      </c>
      <c r="D36" s="237"/>
      <c r="E36" s="238">
        <v>7.1999999999999995E-2</v>
      </c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15"/>
      <c r="Z36" s="215"/>
      <c r="AA36" s="215"/>
      <c r="AB36" s="215"/>
      <c r="AC36" s="215"/>
      <c r="AD36" s="215"/>
      <c r="AE36" s="215"/>
      <c r="AF36" s="215"/>
      <c r="AG36" s="215" t="s">
        <v>117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32"/>
      <c r="B37" s="233"/>
      <c r="C37" s="264" t="s">
        <v>150</v>
      </c>
      <c r="D37" s="237"/>
      <c r="E37" s="238">
        <v>0.374</v>
      </c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15"/>
      <c r="Z37" s="215"/>
      <c r="AA37" s="215"/>
      <c r="AB37" s="215"/>
      <c r="AC37" s="215"/>
      <c r="AD37" s="215"/>
      <c r="AE37" s="215"/>
      <c r="AF37" s="215"/>
      <c r="AG37" s="215" t="s">
        <v>117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45" outlineLevel="1" x14ac:dyDescent="0.2">
      <c r="A38" s="248">
        <v>7</v>
      </c>
      <c r="B38" s="249" t="s">
        <v>151</v>
      </c>
      <c r="C38" s="263" t="s">
        <v>152</v>
      </c>
      <c r="D38" s="250" t="s">
        <v>153</v>
      </c>
      <c r="E38" s="251">
        <v>94.441400000000002</v>
      </c>
      <c r="F38" s="252"/>
      <c r="G38" s="253">
        <f>ROUND(E38*F38,2)</f>
        <v>0</v>
      </c>
      <c r="H38" s="236"/>
      <c r="I38" s="235">
        <f>ROUND(E38*H38,2)</f>
        <v>0</v>
      </c>
      <c r="J38" s="236"/>
      <c r="K38" s="235">
        <f>ROUND(E38*J38,2)</f>
        <v>0</v>
      </c>
      <c r="L38" s="235">
        <v>21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5"/>
      <c r="S38" s="235" t="s">
        <v>113</v>
      </c>
      <c r="T38" s="235" t="s">
        <v>113</v>
      </c>
      <c r="U38" s="235">
        <v>0.02</v>
      </c>
      <c r="V38" s="235">
        <f>ROUND(E38*U38,2)</f>
        <v>1.89</v>
      </c>
      <c r="W38" s="235"/>
      <c r="X38" s="235" t="s">
        <v>114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115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32"/>
      <c r="B39" s="233"/>
      <c r="C39" s="264" t="s">
        <v>116</v>
      </c>
      <c r="D39" s="237"/>
      <c r="E39" s="238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15"/>
      <c r="Z39" s="215"/>
      <c r="AA39" s="215"/>
      <c r="AB39" s="215"/>
      <c r="AC39" s="215"/>
      <c r="AD39" s="215"/>
      <c r="AE39" s="215"/>
      <c r="AF39" s="215"/>
      <c r="AG39" s="215" t="s">
        <v>117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2.5" outlineLevel="1" x14ac:dyDescent="0.2">
      <c r="A40" s="232"/>
      <c r="B40" s="233"/>
      <c r="C40" s="264" t="s">
        <v>154</v>
      </c>
      <c r="D40" s="237"/>
      <c r="E40" s="238">
        <v>48.7</v>
      </c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5"/>
      <c r="X40" s="235"/>
      <c r="Y40" s="215"/>
      <c r="Z40" s="215"/>
      <c r="AA40" s="215"/>
      <c r="AB40" s="215"/>
      <c r="AC40" s="215"/>
      <c r="AD40" s="215"/>
      <c r="AE40" s="215"/>
      <c r="AF40" s="215"/>
      <c r="AG40" s="215" t="s">
        <v>117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2"/>
      <c r="B41" s="233"/>
      <c r="C41" s="264" t="s">
        <v>119</v>
      </c>
      <c r="D41" s="237"/>
      <c r="E41" s="238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  <c r="Y41" s="215"/>
      <c r="Z41" s="215"/>
      <c r="AA41" s="215"/>
      <c r="AB41" s="215"/>
      <c r="AC41" s="215"/>
      <c r="AD41" s="215"/>
      <c r="AE41" s="215"/>
      <c r="AF41" s="215"/>
      <c r="AG41" s="215" t="s">
        <v>117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 x14ac:dyDescent="0.2">
      <c r="A42" s="232"/>
      <c r="B42" s="233"/>
      <c r="C42" s="264" t="s">
        <v>155</v>
      </c>
      <c r="D42" s="237"/>
      <c r="E42" s="238">
        <v>17.186399999999999</v>
      </c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15"/>
      <c r="Z42" s="215"/>
      <c r="AA42" s="215"/>
      <c r="AB42" s="215"/>
      <c r="AC42" s="215"/>
      <c r="AD42" s="215"/>
      <c r="AE42" s="215"/>
      <c r="AF42" s="215"/>
      <c r="AG42" s="215" t="s">
        <v>117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32"/>
      <c r="B43" s="233"/>
      <c r="C43" s="264" t="s">
        <v>156</v>
      </c>
      <c r="D43" s="237"/>
      <c r="E43" s="238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15"/>
      <c r="Z43" s="215"/>
      <c r="AA43" s="215"/>
      <c r="AB43" s="215"/>
      <c r="AC43" s="215"/>
      <c r="AD43" s="215"/>
      <c r="AE43" s="215"/>
      <c r="AF43" s="215"/>
      <c r="AG43" s="215" t="s">
        <v>117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2.5" outlineLevel="1" x14ac:dyDescent="0.2">
      <c r="A44" s="232"/>
      <c r="B44" s="233"/>
      <c r="C44" s="264" t="s">
        <v>157</v>
      </c>
      <c r="D44" s="237"/>
      <c r="E44" s="238">
        <v>17.954999999999998</v>
      </c>
      <c r="F44" s="235"/>
      <c r="G44" s="235"/>
      <c r="H44" s="235"/>
      <c r="I44" s="235"/>
      <c r="J44" s="235"/>
      <c r="K44" s="235"/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15"/>
      <c r="Z44" s="215"/>
      <c r="AA44" s="215"/>
      <c r="AB44" s="215"/>
      <c r="AC44" s="215"/>
      <c r="AD44" s="215"/>
      <c r="AE44" s="215"/>
      <c r="AF44" s="215"/>
      <c r="AG44" s="215" t="s">
        <v>117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2.5" outlineLevel="1" x14ac:dyDescent="0.2">
      <c r="A45" s="232"/>
      <c r="B45" s="233"/>
      <c r="C45" s="264" t="s">
        <v>158</v>
      </c>
      <c r="D45" s="237"/>
      <c r="E45" s="238">
        <v>10.6</v>
      </c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15"/>
      <c r="Z45" s="215"/>
      <c r="AA45" s="215"/>
      <c r="AB45" s="215"/>
      <c r="AC45" s="215"/>
      <c r="AD45" s="215"/>
      <c r="AE45" s="215"/>
      <c r="AF45" s="215"/>
      <c r="AG45" s="215" t="s">
        <v>117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ht="22.5" outlineLevel="1" x14ac:dyDescent="0.2">
      <c r="A46" s="248">
        <v>8</v>
      </c>
      <c r="B46" s="249" t="s">
        <v>159</v>
      </c>
      <c r="C46" s="263" t="s">
        <v>160</v>
      </c>
      <c r="D46" s="250" t="s">
        <v>153</v>
      </c>
      <c r="E46" s="251">
        <v>17.5</v>
      </c>
      <c r="F46" s="252"/>
      <c r="G46" s="253">
        <f>ROUND(E46*F46,2)</f>
        <v>0</v>
      </c>
      <c r="H46" s="236"/>
      <c r="I46" s="235">
        <f>ROUND(E46*H46,2)</f>
        <v>0</v>
      </c>
      <c r="J46" s="236"/>
      <c r="K46" s="235">
        <f>ROUND(E46*J46,2)</f>
        <v>0</v>
      </c>
      <c r="L46" s="235">
        <v>21</v>
      </c>
      <c r="M46" s="235">
        <f>G46*(1+L46/100)</f>
        <v>0</v>
      </c>
      <c r="N46" s="235">
        <v>0</v>
      </c>
      <c r="O46" s="235">
        <f>ROUND(E46*N46,2)</f>
        <v>0</v>
      </c>
      <c r="P46" s="235">
        <v>0</v>
      </c>
      <c r="Q46" s="235">
        <f>ROUND(E46*P46,2)</f>
        <v>0</v>
      </c>
      <c r="R46" s="235"/>
      <c r="S46" s="235" t="s">
        <v>113</v>
      </c>
      <c r="T46" s="235" t="s">
        <v>113</v>
      </c>
      <c r="U46" s="235">
        <v>0.13</v>
      </c>
      <c r="V46" s="235">
        <f>ROUND(E46*U46,2)</f>
        <v>2.2799999999999998</v>
      </c>
      <c r="W46" s="235"/>
      <c r="X46" s="235" t="s">
        <v>114</v>
      </c>
      <c r="Y46" s="215"/>
      <c r="Z46" s="215"/>
      <c r="AA46" s="215"/>
      <c r="AB46" s="215"/>
      <c r="AC46" s="215"/>
      <c r="AD46" s="215"/>
      <c r="AE46" s="215"/>
      <c r="AF46" s="215"/>
      <c r="AG46" s="215" t="s">
        <v>115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32"/>
      <c r="B47" s="233"/>
      <c r="C47" s="264" t="s">
        <v>161</v>
      </c>
      <c r="D47" s="237"/>
      <c r="E47" s="238">
        <v>17.5</v>
      </c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15"/>
      <c r="Z47" s="215"/>
      <c r="AA47" s="215"/>
      <c r="AB47" s="215"/>
      <c r="AC47" s="215"/>
      <c r="AD47" s="215"/>
      <c r="AE47" s="215"/>
      <c r="AF47" s="215"/>
      <c r="AG47" s="215" t="s">
        <v>117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2.5" outlineLevel="1" x14ac:dyDescent="0.2">
      <c r="A48" s="248">
        <v>9</v>
      </c>
      <c r="B48" s="249" t="s">
        <v>162</v>
      </c>
      <c r="C48" s="263" t="s">
        <v>163</v>
      </c>
      <c r="D48" s="250" t="s">
        <v>112</v>
      </c>
      <c r="E48" s="251">
        <v>0.875</v>
      </c>
      <c r="F48" s="252"/>
      <c r="G48" s="253">
        <f>ROUND(E48*F48,2)</f>
        <v>0</v>
      </c>
      <c r="H48" s="236"/>
      <c r="I48" s="235">
        <f>ROUND(E48*H48,2)</f>
        <v>0</v>
      </c>
      <c r="J48" s="236"/>
      <c r="K48" s="235">
        <f>ROUND(E48*J48,2)</f>
        <v>0</v>
      </c>
      <c r="L48" s="235">
        <v>21</v>
      </c>
      <c r="M48" s="235">
        <f>G48*(1+L48/100)</f>
        <v>0</v>
      </c>
      <c r="N48" s="235">
        <v>0</v>
      </c>
      <c r="O48" s="235">
        <f>ROUND(E48*N48,2)</f>
        <v>0</v>
      </c>
      <c r="P48" s="235">
        <v>0</v>
      </c>
      <c r="Q48" s="235">
        <f>ROUND(E48*P48,2)</f>
        <v>0</v>
      </c>
      <c r="R48" s="235"/>
      <c r="S48" s="235" t="s">
        <v>113</v>
      </c>
      <c r="T48" s="235" t="s">
        <v>113</v>
      </c>
      <c r="U48" s="235">
        <v>1.2</v>
      </c>
      <c r="V48" s="235">
        <f>ROUND(E48*U48,2)</f>
        <v>1.05</v>
      </c>
      <c r="W48" s="235"/>
      <c r="X48" s="235" t="s">
        <v>114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115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32"/>
      <c r="B49" s="233"/>
      <c r="C49" s="264" t="s">
        <v>164</v>
      </c>
      <c r="D49" s="237"/>
      <c r="E49" s="238">
        <v>0.17499999999999999</v>
      </c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  <c r="U49" s="235"/>
      <c r="V49" s="235"/>
      <c r="W49" s="235"/>
      <c r="X49" s="235"/>
      <c r="Y49" s="215"/>
      <c r="Z49" s="215"/>
      <c r="AA49" s="215"/>
      <c r="AB49" s="215"/>
      <c r="AC49" s="215"/>
      <c r="AD49" s="215"/>
      <c r="AE49" s="215"/>
      <c r="AF49" s="215"/>
      <c r="AG49" s="215" t="s">
        <v>117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32"/>
      <c r="B50" s="233"/>
      <c r="C50" s="264" t="s">
        <v>165</v>
      </c>
      <c r="D50" s="237"/>
      <c r="E50" s="238">
        <v>0.7</v>
      </c>
      <c r="F50" s="235"/>
      <c r="G50" s="235"/>
      <c r="H50" s="235"/>
      <c r="I50" s="235"/>
      <c r="J50" s="235"/>
      <c r="K50" s="235"/>
      <c r="L50" s="235"/>
      <c r="M50" s="235"/>
      <c r="N50" s="235"/>
      <c r="O50" s="235"/>
      <c r="P50" s="235"/>
      <c r="Q50" s="235"/>
      <c r="R50" s="235"/>
      <c r="S50" s="235"/>
      <c r="T50" s="235"/>
      <c r="U50" s="235"/>
      <c r="V50" s="235"/>
      <c r="W50" s="235"/>
      <c r="X50" s="235"/>
      <c r="Y50" s="215"/>
      <c r="Z50" s="215"/>
      <c r="AA50" s="215"/>
      <c r="AB50" s="215"/>
      <c r="AC50" s="215"/>
      <c r="AD50" s="215"/>
      <c r="AE50" s="215"/>
      <c r="AF50" s="215"/>
      <c r="AG50" s="215" t="s">
        <v>117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48">
        <v>10</v>
      </c>
      <c r="B51" s="249" t="s">
        <v>166</v>
      </c>
      <c r="C51" s="263" t="s">
        <v>167</v>
      </c>
      <c r="D51" s="250" t="s">
        <v>112</v>
      </c>
      <c r="E51" s="251">
        <v>0.875</v>
      </c>
      <c r="F51" s="252"/>
      <c r="G51" s="253">
        <f>ROUND(E51*F51,2)</f>
        <v>0</v>
      </c>
      <c r="H51" s="236"/>
      <c r="I51" s="235">
        <f>ROUND(E51*H51,2)</f>
        <v>0</v>
      </c>
      <c r="J51" s="236"/>
      <c r="K51" s="235">
        <f>ROUND(E51*J51,2)</f>
        <v>0</v>
      </c>
      <c r="L51" s="235">
        <v>21</v>
      </c>
      <c r="M51" s="235">
        <f>G51*(1+L51/100)</f>
        <v>0</v>
      </c>
      <c r="N51" s="235">
        <v>0</v>
      </c>
      <c r="O51" s="235">
        <f>ROUND(E51*N51,2)</f>
        <v>0</v>
      </c>
      <c r="P51" s="235">
        <v>0</v>
      </c>
      <c r="Q51" s="235">
        <f>ROUND(E51*P51,2)</f>
        <v>0</v>
      </c>
      <c r="R51" s="235"/>
      <c r="S51" s="235" t="s">
        <v>113</v>
      </c>
      <c r="T51" s="235" t="s">
        <v>113</v>
      </c>
      <c r="U51" s="235">
        <v>0.88400000000000001</v>
      </c>
      <c r="V51" s="235">
        <f>ROUND(E51*U51,2)</f>
        <v>0.77</v>
      </c>
      <c r="W51" s="235"/>
      <c r="X51" s="235" t="s">
        <v>114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115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32"/>
      <c r="B52" s="233"/>
      <c r="C52" s="264" t="s">
        <v>164</v>
      </c>
      <c r="D52" s="237"/>
      <c r="E52" s="238">
        <v>0.17499999999999999</v>
      </c>
      <c r="F52" s="235"/>
      <c r="G52" s="235"/>
      <c r="H52" s="235"/>
      <c r="I52" s="235"/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15"/>
      <c r="Z52" s="215"/>
      <c r="AA52" s="215"/>
      <c r="AB52" s="215"/>
      <c r="AC52" s="215"/>
      <c r="AD52" s="215"/>
      <c r="AE52" s="215"/>
      <c r="AF52" s="215"/>
      <c r="AG52" s="215" t="s">
        <v>117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32"/>
      <c r="B53" s="233"/>
      <c r="C53" s="264" t="s">
        <v>165</v>
      </c>
      <c r="D53" s="237"/>
      <c r="E53" s="238">
        <v>0.7</v>
      </c>
      <c r="F53" s="235"/>
      <c r="G53" s="235"/>
      <c r="H53" s="235"/>
      <c r="I53" s="235"/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15"/>
      <c r="Z53" s="215"/>
      <c r="AA53" s="215"/>
      <c r="AB53" s="215"/>
      <c r="AC53" s="215"/>
      <c r="AD53" s="215"/>
      <c r="AE53" s="215"/>
      <c r="AF53" s="215"/>
      <c r="AG53" s="215" t="s">
        <v>117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48">
        <v>11</v>
      </c>
      <c r="B54" s="249" t="s">
        <v>168</v>
      </c>
      <c r="C54" s="263" t="s">
        <v>169</v>
      </c>
      <c r="D54" s="250" t="s">
        <v>170</v>
      </c>
      <c r="E54" s="251">
        <v>18</v>
      </c>
      <c r="F54" s="252"/>
      <c r="G54" s="253">
        <f>ROUND(E54*F54,2)</f>
        <v>0</v>
      </c>
      <c r="H54" s="236"/>
      <c r="I54" s="235">
        <f>ROUND(E54*H54,2)</f>
        <v>0</v>
      </c>
      <c r="J54" s="236"/>
      <c r="K54" s="235">
        <f>ROUND(E54*J54,2)</f>
        <v>0</v>
      </c>
      <c r="L54" s="235">
        <v>21</v>
      </c>
      <c r="M54" s="235">
        <f>G54*(1+L54/100)</f>
        <v>0</v>
      </c>
      <c r="N54" s="235">
        <v>0</v>
      </c>
      <c r="O54" s="235">
        <f>ROUND(E54*N54,2)</f>
        <v>0</v>
      </c>
      <c r="P54" s="235">
        <v>0</v>
      </c>
      <c r="Q54" s="235">
        <f>ROUND(E54*P54,2)</f>
        <v>0</v>
      </c>
      <c r="R54" s="235"/>
      <c r="S54" s="235" t="s">
        <v>171</v>
      </c>
      <c r="T54" s="235" t="s">
        <v>142</v>
      </c>
      <c r="U54" s="235">
        <v>0.55000000000000004</v>
      </c>
      <c r="V54" s="235">
        <f>ROUND(E54*U54,2)</f>
        <v>9.9</v>
      </c>
      <c r="W54" s="235"/>
      <c r="X54" s="235" t="s">
        <v>114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115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32"/>
      <c r="B55" s="233"/>
      <c r="C55" s="264" t="s">
        <v>172</v>
      </c>
      <c r="D55" s="237"/>
      <c r="E55" s="238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15"/>
      <c r="Z55" s="215"/>
      <c r="AA55" s="215"/>
      <c r="AB55" s="215"/>
      <c r="AC55" s="215"/>
      <c r="AD55" s="215"/>
      <c r="AE55" s="215"/>
      <c r="AF55" s="215"/>
      <c r="AG55" s="215" t="s">
        <v>117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 x14ac:dyDescent="0.2">
      <c r="A56" s="232"/>
      <c r="B56" s="233"/>
      <c r="C56" s="264" t="s">
        <v>173</v>
      </c>
      <c r="D56" s="237"/>
      <c r="E56" s="238">
        <v>16</v>
      </c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15"/>
      <c r="Z56" s="215"/>
      <c r="AA56" s="215"/>
      <c r="AB56" s="215"/>
      <c r="AC56" s="215"/>
      <c r="AD56" s="215"/>
      <c r="AE56" s="215"/>
      <c r="AF56" s="215"/>
      <c r="AG56" s="215" t="s">
        <v>117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32"/>
      <c r="B57" s="233"/>
      <c r="C57" s="264" t="s">
        <v>174</v>
      </c>
      <c r="D57" s="237"/>
      <c r="E57" s="238">
        <v>2</v>
      </c>
      <c r="F57" s="235"/>
      <c r="G57" s="235"/>
      <c r="H57" s="235"/>
      <c r="I57" s="235"/>
      <c r="J57" s="235"/>
      <c r="K57" s="235"/>
      <c r="L57" s="235"/>
      <c r="M57" s="235"/>
      <c r="N57" s="235"/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15"/>
      <c r="Z57" s="215"/>
      <c r="AA57" s="215"/>
      <c r="AB57" s="215"/>
      <c r="AC57" s="215"/>
      <c r="AD57" s="215"/>
      <c r="AE57" s="215"/>
      <c r="AF57" s="215"/>
      <c r="AG57" s="215" t="s">
        <v>117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 x14ac:dyDescent="0.2">
      <c r="A58" s="248">
        <v>12</v>
      </c>
      <c r="B58" s="249" t="s">
        <v>175</v>
      </c>
      <c r="C58" s="263" t="s">
        <v>176</v>
      </c>
      <c r="D58" s="250" t="s">
        <v>112</v>
      </c>
      <c r="E58" s="251">
        <v>1.75</v>
      </c>
      <c r="F58" s="252"/>
      <c r="G58" s="253">
        <f>ROUND(E58*F58,2)</f>
        <v>0</v>
      </c>
      <c r="H58" s="236"/>
      <c r="I58" s="235">
        <f>ROUND(E58*H58,2)</f>
        <v>0</v>
      </c>
      <c r="J58" s="236"/>
      <c r="K58" s="235">
        <f>ROUND(E58*J58,2)</f>
        <v>0</v>
      </c>
      <c r="L58" s="235">
        <v>21</v>
      </c>
      <c r="M58" s="235">
        <f>G58*(1+L58/100)</f>
        <v>0</v>
      </c>
      <c r="N58" s="235">
        <v>1.67</v>
      </c>
      <c r="O58" s="235">
        <f>ROUND(E58*N58,2)</f>
        <v>2.92</v>
      </c>
      <c r="P58" s="235">
        <v>0</v>
      </c>
      <c r="Q58" s="235">
        <f>ROUND(E58*P58,2)</f>
        <v>0</v>
      </c>
      <c r="R58" s="235" t="s">
        <v>177</v>
      </c>
      <c r="S58" s="235" t="s">
        <v>113</v>
      </c>
      <c r="T58" s="235" t="s">
        <v>142</v>
      </c>
      <c r="U58" s="235">
        <v>0</v>
      </c>
      <c r="V58" s="235">
        <f>ROUND(E58*U58,2)</f>
        <v>0</v>
      </c>
      <c r="W58" s="235"/>
      <c r="X58" s="235" t="s">
        <v>178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179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32"/>
      <c r="B59" s="233"/>
      <c r="C59" s="264" t="s">
        <v>180</v>
      </c>
      <c r="D59" s="237"/>
      <c r="E59" s="238">
        <v>1.75</v>
      </c>
      <c r="F59" s="235"/>
      <c r="G59" s="235"/>
      <c r="H59" s="235"/>
      <c r="I59" s="235"/>
      <c r="J59" s="235"/>
      <c r="K59" s="235"/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15"/>
      <c r="Z59" s="215"/>
      <c r="AA59" s="215"/>
      <c r="AB59" s="215"/>
      <c r="AC59" s="215"/>
      <c r="AD59" s="215"/>
      <c r="AE59" s="215"/>
      <c r="AF59" s="215"/>
      <c r="AG59" s="215" t="s">
        <v>117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48">
        <v>13</v>
      </c>
      <c r="B60" s="249" t="s">
        <v>181</v>
      </c>
      <c r="C60" s="263" t="s">
        <v>182</v>
      </c>
      <c r="D60" s="250" t="s">
        <v>112</v>
      </c>
      <c r="E60" s="251">
        <v>0.98</v>
      </c>
      <c r="F60" s="252"/>
      <c r="G60" s="253">
        <f>ROUND(E60*F60,2)</f>
        <v>0</v>
      </c>
      <c r="H60" s="236"/>
      <c r="I60" s="235">
        <f>ROUND(E60*H60,2)</f>
        <v>0</v>
      </c>
      <c r="J60" s="236"/>
      <c r="K60" s="235">
        <f>ROUND(E60*J60,2)</f>
        <v>0</v>
      </c>
      <c r="L60" s="235">
        <v>21</v>
      </c>
      <c r="M60" s="235">
        <f>G60*(1+L60/100)</f>
        <v>0</v>
      </c>
      <c r="N60" s="235">
        <v>1.6</v>
      </c>
      <c r="O60" s="235">
        <f>ROUND(E60*N60,2)</f>
        <v>1.57</v>
      </c>
      <c r="P60" s="235">
        <v>0</v>
      </c>
      <c r="Q60" s="235">
        <f>ROUND(E60*P60,2)</f>
        <v>0</v>
      </c>
      <c r="R60" s="235" t="s">
        <v>177</v>
      </c>
      <c r="S60" s="235" t="s">
        <v>113</v>
      </c>
      <c r="T60" s="235" t="s">
        <v>113</v>
      </c>
      <c r="U60" s="235">
        <v>0</v>
      </c>
      <c r="V60" s="235">
        <f>ROUND(E60*U60,2)</f>
        <v>0</v>
      </c>
      <c r="W60" s="235"/>
      <c r="X60" s="235" t="s">
        <v>178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179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32"/>
      <c r="B61" s="233"/>
      <c r="C61" s="264" t="s">
        <v>146</v>
      </c>
      <c r="D61" s="237"/>
      <c r="E61" s="238">
        <v>0.98</v>
      </c>
      <c r="F61" s="235"/>
      <c r="G61" s="235"/>
      <c r="H61" s="235"/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15"/>
      <c r="Z61" s="215"/>
      <c r="AA61" s="215"/>
      <c r="AB61" s="215"/>
      <c r="AC61" s="215"/>
      <c r="AD61" s="215"/>
      <c r="AE61" s="215"/>
      <c r="AF61" s="215"/>
      <c r="AG61" s="215" t="s">
        <v>117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x14ac:dyDescent="0.2">
      <c r="A62" s="242" t="s">
        <v>108</v>
      </c>
      <c r="B62" s="243" t="s">
        <v>54</v>
      </c>
      <c r="C62" s="262" t="s">
        <v>55</v>
      </c>
      <c r="D62" s="244"/>
      <c r="E62" s="245"/>
      <c r="F62" s="246"/>
      <c r="G62" s="247">
        <f>SUMIF(AG63:AG111,"&lt;&gt;NOR",G63:G111)</f>
        <v>0</v>
      </c>
      <c r="H62" s="241"/>
      <c r="I62" s="241">
        <f>SUM(I63:I111)</f>
        <v>0</v>
      </c>
      <c r="J62" s="241"/>
      <c r="K62" s="241">
        <f>SUM(K63:K111)</f>
        <v>0</v>
      </c>
      <c r="L62" s="241"/>
      <c r="M62" s="241">
        <f>SUM(M63:M111)</f>
        <v>0</v>
      </c>
      <c r="N62" s="241"/>
      <c r="O62" s="241">
        <f>SUM(O63:O111)</f>
        <v>0</v>
      </c>
      <c r="P62" s="241"/>
      <c r="Q62" s="241">
        <f>SUM(Q63:Q111)</f>
        <v>42.570000000000007</v>
      </c>
      <c r="R62" s="241"/>
      <c r="S62" s="241"/>
      <c r="T62" s="241"/>
      <c r="U62" s="241"/>
      <c r="V62" s="241">
        <f>SUM(V63:V111)</f>
        <v>56.59</v>
      </c>
      <c r="W62" s="241"/>
      <c r="X62" s="241"/>
      <c r="AG62" t="s">
        <v>109</v>
      </c>
    </row>
    <row r="63" spans="1:60" ht="22.5" outlineLevel="1" x14ac:dyDescent="0.2">
      <c r="A63" s="248">
        <v>14</v>
      </c>
      <c r="B63" s="249" t="s">
        <v>183</v>
      </c>
      <c r="C63" s="263" t="s">
        <v>184</v>
      </c>
      <c r="D63" s="250" t="s">
        <v>153</v>
      </c>
      <c r="E63" s="251">
        <v>56</v>
      </c>
      <c r="F63" s="252"/>
      <c r="G63" s="253">
        <f>ROUND(E63*F63,2)</f>
        <v>0</v>
      </c>
      <c r="H63" s="236"/>
      <c r="I63" s="235">
        <f>ROUND(E63*H63,2)</f>
        <v>0</v>
      </c>
      <c r="J63" s="236"/>
      <c r="K63" s="235">
        <f>ROUND(E63*J63,2)</f>
        <v>0</v>
      </c>
      <c r="L63" s="235">
        <v>21</v>
      </c>
      <c r="M63" s="235">
        <f>G63*(1+L63/100)</f>
        <v>0</v>
      </c>
      <c r="N63" s="235">
        <v>0</v>
      </c>
      <c r="O63" s="235">
        <f>ROUND(E63*N63,2)</f>
        <v>0</v>
      </c>
      <c r="P63" s="235">
        <v>0</v>
      </c>
      <c r="Q63" s="235">
        <f>ROUND(E63*P63,2)</f>
        <v>0</v>
      </c>
      <c r="R63" s="235"/>
      <c r="S63" s="235" t="s">
        <v>113</v>
      </c>
      <c r="T63" s="235" t="s">
        <v>113</v>
      </c>
      <c r="U63" s="235">
        <v>0.17</v>
      </c>
      <c r="V63" s="235">
        <f>ROUND(E63*U63,2)</f>
        <v>9.52</v>
      </c>
      <c r="W63" s="235"/>
      <c r="X63" s="235" t="s">
        <v>114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115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32"/>
      <c r="B64" s="233"/>
      <c r="C64" s="264" t="s">
        <v>185</v>
      </c>
      <c r="D64" s="237"/>
      <c r="E64" s="238">
        <v>56</v>
      </c>
      <c r="F64" s="235"/>
      <c r="G64" s="235"/>
      <c r="H64" s="235"/>
      <c r="I64" s="235"/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235"/>
      <c r="V64" s="235"/>
      <c r="W64" s="235"/>
      <c r="X64" s="235"/>
      <c r="Y64" s="215"/>
      <c r="Z64" s="215"/>
      <c r="AA64" s="215"/>
      <c r="AB64" s="215"/>
      <c r="AC64" s="215"/>
      <c r="AD64" s="215"/>
      <c r="AE64" s="215"/>
      <c r="AF64" s="215"/>
      <c r="AG64" s="215" t="s">
        <v>117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ht="22.5" outlineLevel="1" x14ac:dyDescent="0.2">
      <c r="A65" s="248">
        <v>15</v>
      </c>
      <c r="B65" s="249" t="s">
        <v>186</v>
      </c>
      <c r="C65" s="263" t="s">
        <v>187</v>
      </c>
      <c r="D65" s="250" t="s">
        <v>153</v>
      </c>
      <c r="E65" s="251">
        <v>56</v>
      </c>
      <c r="F65" s="252"/>
      <c r="G65" s="253">
        <f>ROUND(E65*F65,2)</f>
        <v>0</v>
      </c>
      <c r="H65" s="236"/>
      <c r="I65" s="235">
        <f>ROUND(E65*H65,2)</f>
        <v>0</v>
      </c>
      <c r="J65" s="236"/>
      <c r="K65" s="235">
        <f>ROUND(E65*J65,2)</f>
        <v>0</v>
      </c>
      <c r="L65" s="235">
        <v>21</v>
      </c>
      <c r="M65" s="235">
        <f>G65*(1+L65/100)</f>
        <v>0</v>
      </c>
      <c r="N65" s="235">
        <v>5.0000000000000002E-5</v>
      </c>
      <c r="O65" s="235">
        <f>ROUND(E65*N65,2)</f>
        <v>0</v>
      </c>
      <c r="P65" s="235">
        <v>0</v>
      </c>
      <c r="Q65" s="235">
        <f>ROUND(E65*P65,2)</f>
        <v>0</v>
      </c>
      <c r="R65" s="235"/>
      <c r="S65" s="235" t="s">
        <v>113</v>
      </c>
      <c r="T65" s="235" t="s">
        <v>113</v>
      </c>
      <c r="U65" s="235">
        <v>0.03</v>
      </c>
      <c r="V65" s="235">
        <f>ROUND(E65*U65,2)</f>
        <v>1.68</v>
      </c>
      <c r="W65" s="235"/>
      <c r="X65" s="235" t="s">
        <v>114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115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32"/>
      <c r="B66" s="233"/>
      <c r="C66" s="264" t="s">
        <v>185</v>
      </c>
      <c r="D66" s="237"/>
      <c r="E66" s="238">
        <v>56</v>
      </c>
      <c r="F66" s="235"/>
      <c r="G66" s="235"/>
      <c r="H66" s="235"/>
      <c r="I66" s="235"/>
      <c r="J66" s="235"/>
      <c r="K66" s="235"/>
      <c r="L66" s="235"/>
      <c r="M66" s="235"/>
      <c r="N66" s="235"/>
      <c r="O66" s="235"/>
      <c r="P66" s="235"/>
      <c r="Q66" s="235"/>
      <c r="R66" s="235"/>
      <c r="S66" s="235"/>
      <c r="T66" s="235"/>
      <c r="U66" s="235"/>
      <c r="V66" s="235"/>
      <c r="W66" s="235"/>
      <c r="X66" s="235"/>
      <c r="Y66" s="215"/>
      <c r="Z66" s="215"/>
      <c r="AA66" s="215"/>
      <c r="AB66" s="215"/>
      <c r="AC66" s="215"/>
      <c r="AD66" s="215"/>
      <c r="AE66" s="215"/>
      <c r="AF66" s="215"/>
      <c r="AG66" s="215" t="s">
        <v>117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48">
        <v>16</v>
      </c>
      <c r="B67" s="249" t="s">
        <v>188</v>
      </c>
      <c r="C67" s="263" t="s">
        <v>189</v>
      </c>
      <c r="D67" s="250" t="s">
        <v>153</v>
      </c>
      <c r="E67" s="251">
        <v>18.855</v>
      </c>
      <c r="F67" s="252"/>
      <c r="G67" s="253">
        <f>ROUND(E67*F67,2)</f>
        <v>0</v>
      </c>
      <c r="H67" s="236"/>
      <c r="I67" s="235">
        <f>ROUND(E67*H67,2)</f>
        <v>0</v>
      </c>
      <c r="J67" s="236"/>
      <c r="K67" s="235">
        <f>ROUND(E67*J67,2)</f>
        <v>0</v>
      </c>
      <c r="L67" s="235">
        <v>21</v>
      </c>
      <c r="M67" s="235">
        <f>G67*(1+L67/100)</f>
        <v>0</v>
      </c>
      <c r="N67" s="235">
        <v>0</v>
      </c>
      <c r="O67" s="235">
        <f>ROUND(E67*N67,2)</f>
        <v>0</v>
      </c>
      <c r="P67" s="235">
        <v>0.22500000000000001</v>
      </c>
      <c r="Q67" s="235">
        <f>ROUND(E67*P67,2)</f>
        <v>4.24</v>
      </c>
      <c r="R67" s="235"/>
      <c r="S67" s="235" t="s">
        <v>113</v>
      </c>
      <c r="T67" s="235" t="s">
        <v>113</v>
      </c>
      <c r="U67" s="235">
        <v>0.14000000000000001</v>
      </c>
      <c r="V67" s="235">
        <f>ROUND(E67*U67,2)</f>
        <v>2.64</v>
      </c>
      <c r="W67" s="235"/>
      <c r="X67" s="235" t="s">
        <v>114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115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32"/>
      <c r="B68" s="233"/>
      <c r="C68" s="264" t="s">
        <v>190</v>
      </c>
      <c r="D68" s="237"/>
      <c r="E68" s="238"/>
      <c r="F68" s="235"/>
      <c r="G68" s="235"/>
      <c r="H68" s="235"/>
      <c r="I68" s="235"/>
      <c r="J68" s="235"/>
      <c r="K68" s="235"/>
      <c r="L68" s="235"/>
      <c r="M68" s="235"/>
      <c r="N68" s="235"/>
      <c r="O68" s="235"/>
      <c r="P68" s="235"/>
      <c r="Q68" s="235"/>
      <c r="R68" s="235"/>
      <c r="S68" s="235"/>
      <c r="T68" s="235"/>
      <c r="U68" s="235"/>
      <c r="V68" s="235"/>
      <c r="W68" s="235"/>
      <c r="X68" s="235"/>
      <c r="Y68" s="215"/>
      <c r="Z68" s="215"/>
      <c r="AA68" s="215"/>
      <c r="AB68" s="215"/>
      <c r="AC68" s="215"/>
      <c r="AD68" s="215"/>
      <c r="AE68" s="215"/>
      <c r="AF68" s="215"/>
      <c r="AG68" s="215" t="s">
        <v>117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32"/>
      <c r="B69" s="233"/>
      <c r="C69" s="264" t="s">
        <v>191</v>
      </c>
      <c r="D69" s="237"/>
      <c r="E69" s="238">
        <v>7.8</v>
      </c>
      <c r="F69" s="235"/>
      <c r="G69" s="235"/>
      <c r="H69" s="235"/>
      <c r="I69" s="235"/>
      <c r="J69" s="235"/>
      <c r="K69" s="235"/>
      <c r="L69" s="235"/>
      <c r="M69" s="235"/>
      <c r="N69" s="235"/>
      <c r="O69" s="235"/>
      <c r="P69" s="235"/>
      <c r="Q69" s="235"/>
      <c r="R69" s="235"/>
      <c r="S69" s="235"/>
      <c r="T69" s="235"/>
      <c r="U69" s="235"/>
      <c r="V69" s="235"/>
      <c r="W69" s="235"/>
      <c r="X69" s="235"/>
      <c r="Y69" s="215"/>
      <c r="Z69" s="215"/>
      <c r="AA69" s="215"/>
      <c r="AB69" s="215"/>
      <c r="AC69" s="215"/>
      <c r="AD69" s="215"/>
      <c r="AE69" s="215"/>
      <c r="AF69" s="215"/>
      <c r="AG69" s="215" t="s">
        <v>117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2.5" outlineLevel="1" x14ac:dyDescent="0.2">
      <c r="A70" s="232"/>
      <c r="B70" s="233"/>
      <c r="C70" s="264" t="s">
        <v>192</v>
      </c>
      <c r="D70" s="237"/>
      <c r="E70" s="238">
        <v>2.88</v>
      </c>
      <c r="F70" s="235"/>
      <c r="G70" s="235"/>
      <c r="H70" s="235"/>
      <c r="I70" s="235"/>
      <c r="J70" s="235"/>
      <c r="K70" s="235"/>
      <c r="L70" s="235"/>
      <c r="M70" s="235"/>
      <c r="N70" s="235"/>
      <c r="O70" s="235"/>
      <c r="P70" s="235"/>
      <c r="Q70" s="235"/>
      <c r="R70" s="235"/>
      <c r="S70" s="235"/>
      <c r="T70" s="235"/>
      <c r="U70" s="235"/>
      <c r="V70" s="235"/>
      <c r="W70" s="235"/>
      <c r="X70" s="235"/>
      <c r="Y70" s="215"/>
      <c r="Z70" s="215"/>
      <c r="AA70" s="215"/>
      <c r="AB70" s="215"/>
      <c r="AC70" s="215"/>
      <c r="AD70" s="215"/>
      <c r="AE70" s="215"/>
      <c r="AF70" s="215"/>
      <c r="AG70" s="215" t="s">
        <v>117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ht="22.5" outlineLevel="1" x14ac:dyDescent="0.2">
      <c r="A71" s="232"/>
      <c r="B71" s="233"/>
      <c r="C71" s="264" t="s">
        <v>193</v>
      </c>
      <c r="D71" s="237"/>
      <c r="E71" s="238">
        <v>2.1749999999999998</v>
      </c>
      <c r="F71" s="235"/>
      <c r="G71" s="235"/>
      <c r="H71" s="235"/>
      <c r="I71" s="235"/>
      <c r="J71" s="235"/>
      <c r="K71" s="235"/>
      <c r="L71" s="235"/>
      <c r="M71" s="235"/>
      <c r="N71" s="235"/>
      <c r="O71" s="235"/>
      <c r="P71" s="235"/>
      <c r="Q71" s="235"/>
      <c r="R71" s="235"/>
      <c r="S71" s="235"/>
      <c r="T71" s="235"/>
      <c r="U71" s="235"/>
      <c r="V71" s="235"/>
      <c r="W71" s="235"/>
      <c r="X71" s="235"/>
      <c r="Y71" s="215"/>
      <c r="Z71" s="215"/>
      <c r="AA71" s="215"/>
      <c r="AB71" s="215"/>
      <c r="AC71" s="215"/>
      <c r="AD71" s="215"/>
      <c r="AE71" s="215"/>
      <c r="AF71" s="215"/>
      <c r="AG71" s="215" t="s">
        <v>117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ht="22.5" outlineLevel="1" x14ac:dyDescent="0.2">
      <c r="A72" s="232"/>
      <c r="B72" s="233"/>
      <c r="C72" s="264" t="s">
        <v>194</v>
      </c>
      <c r="D72" s="237"/>
      <c r="E72" s="238">
        <v>1.5</v>
      </c>
      <c r="F72" s="235"/>
      <c r="G72" s="235"/>
      <c r="H72" s="235"/>
      <c r="I72" s="235"/>
      <c r="J72" s="235"/>
      <c r="K72" s="235"/>
      <c r="L72" s="235"/>
      <c r="M72" s="235"/>
      <c r="N72" s="235"/>
      <c r="O72" s="235"/>
      <c r="P72" s="235"/>
      <c r="Q72" s="235"/>
      <c r="R72" s="235"/>
      <c r="S72" s="235"/>
      <c r="T72" s="235"/>
      <c r="U72" s="235"/>
      <c r="V72" s="235"/>
      <c r="W72" s="235"/>
      <c r="X72" s="235"/>
      <c r="Y72" s="215"/>
      <c r="Z72" s="215"/>
      <c r="AA72" s="215"/>
      <c r="AB72" s="215"/>
      <c r="AC72" s="215"/>
      <c r="AD72" s="215"/>
      <c r="AE72" s="215"/>
      <c r="AF72" s="215"/>
      <c r="AG72" s="215" t="s">
        <v>117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33.75" outlineLevel="1" x14ac:dyDescent="0.2">
      <c r="A73" s="232"/>
      <c r="B73" s="233"/>
      <c r="C73" s="264" t="s">
        <v>195</v>
      </c>
      <c r="D73" s="237"/>
      <c r="E73" s="238">
        <v>4.5</v>
      </c>
      <c r="F73" s="235"/>
      <c r="G73" s="235"/>
      <c r="H73" s="235"/>
      <c r="I73" s="235"/>
      <c r="J73" s="235"/>
      <c r="K73" s="235"/>
      <c r="L73" s="235"/>
      <c r="M73" s="235"/>
      <c r="N73" s="235"/>
      <c r="O73" s="235"/>
      <c r="P73" s="235"/>
      <c r="Q73" s="235"/>
      <c r="R73" s="235"/>
      <c r="S73" s="235"/>
      <c r="T73" s="235"/>
      <c r="U73" s="235"/>
      <c r="V73" s="235"/>
      <c r="W73" s="235"/>
      <c r="X73" s="235"/>
      <c r="Y73" s="215"/>
      <c r="Z73" s="215"/>
      <c r="AA73" s="215"/>
      <c r="AB73" s="215"/>
      <c r="AC73" s="215"/>
      <c r="AD73" s="215"/>
      <c r="AE73" s="215"/>
      <c r="AF73" s="215"/>
      <c r="AG73" s="215" t="s">
        <v>117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48">
        <v>17</v>
      </c>
      <c r="B74" s="249" t="s">
        <v>196</v>
      </c>
      <c r="C74" s="263" t="s">
        <v>197</v>
      </c>
      <c r="D74" s="250" t="s">
        <v>153</v>
      </c>
      <c r="E74" s="251">
        <v>6.3</v>
      </c>
      <c r="F74" s="252"/>
      <c r="G74" s="253">
        <f>ROUND(E74*F74,2)</f>
        <v>0</v>
      </c>
      <c r="H74" s="236"/>
      <c r="I74" s="235">
        <f>ROUND(E74*H74,2)</f>
        <v>0</v>
      </c>
      <c r="J74" s="236"/>
      <c r="K74" s="235">
        <f>ROUND(E74*J74,2)</f>
        <v>0</v>
      </c>
      <c r="L74" s="235">
        <v>21</v>
      </c>
      <c r="M74" s="235">
        <f>G74*(1+L74/100)</f>
        <v>0</v>
      </c>
      <c r="N74" s="235">
        <v>0</v>
      </c>
      <c r="O74" s="235">
        <f>ROUND(E74*N74,2)</f>
        <v>0</v>
      </c>
      <c r="P74" s="235">
        <v>0.35199999999999998</v>
      </c>
      <c r="Q74" s="235">
        <f>ROUND(E74*P74,2)</f>
        <v>2.2200000000000002</v>
      </c>
      <c r="R74" s="235"/>
      <c r="S74" s="235" t="s">
        <v>113</v>
      </c>
      <c r="T74" s="235" t="s">
        <v>113</v>
      </c>
      <c r="U74" s="235">
        <v>0.33</v>
      </c>
      <c r="V74" s="235">
        <f>ROUND(E74*U74,2)</f>
        <v>2.08</v>
      </c>
      <c r="W74" s="235"/>
      <c r="X74" s="235" t="s">
        <v>114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115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ht="22.5" outlineLevel="1" x14ac:dyDescent="0.2">
      <c r="A75" s="232"/>
      <c r="B75" s="233"/>
      <c r="C75" s="264" t="s">
        <v>198</v>
      </c>
      <c r="D75" s="237"/>
      <c r="E75" s="238">
        <v>0.45</v>
      </c>
      <c r="F75" s="235"/>
      <c r="G75" s="235"/>
      <c r="H75" s="235"/>
      <c r="I75" s="235"/>
      <c r="J75" s="235"/>
      <c r="K75" s="235"/>
      <c r="L75" s="235"/>
      <c r="M75" s="235"/>
      <c r="N75" s="235"/>
      <c r="O75" s="235"/>
      <c r="P75" s="235"/>
      <c r="Q75" s="235"/>
      <c r="R75" s="235"/>
      <c r="S75" s="235"/>
      <c r="T75" s="235"/>
      <c r="U75" s="235"/>
      <c r="V75" s="235"/>
      <c r="W75" s="235"/>
      <c r="X75" s="235"/>
      <c r="Y75" s="215"/>
      <c r="Z75" s="215"/>
      <c r="AA75" s="215"/>
      <c r="AB75" s="215"/>
      <c r="AC75" s="215"/>
      <c r="AD75" s="215"/>
      <c r="AE75" s="215"/>
      <c r="AF75" s="215"/>
      <c r="AG75" s="215" t="s">
        <v>117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ht="22.5" outlineLevel="1" x14ac:dyDescent="0.2">
      <c r="A76" s="232"/>
      <c r="B76" s="233"/>
      <c r="C76" s="264" t="s">
        <v>199</v>
      </c>
      <c r="D76" s="237"/>
      <c r="E76" s="238">
        <v>4.55</v>
      </c>
      <c r="F76" s="235"/>
      <c r="G76" s="235"/>
      <c r="H76" s="235"/>
      <c r="I76" s="235"/>
      <c r="J76" s="235"/>
      <c r="K76" s="235"/>
      <c r="L76" s="235"/>
      <c r="M76" s="235"/>
      <c r="N76" s="235"/>
      <c r="O76" s="235"/>
      <c r="P76" s="235"/>
      <c r="Q76" s="235"/>
      <c r="R76" s="235"/>
      <c r="S76" s="235"/>
      <c r="T76" s="235"/>
      <c r="U76" s="235"/>
      <c r="V76" s="235"/>
      <c r="W76" s="235"/>
      <c r="X76" s="235"/>
      <c r="Y76" s="215"/>
      <c r="Z76" s="215"/>
      <c r="AA76" s="215"/>
      <c r="AB76" s="215"/>
      <c r="AC76" s="215"/>
      <c r="AD76" s="215"/>
      <c r="AE76" s="215"/>
      <c r="AF76" s="215"/>
      <c r="AG76" s="215" t="s">
        <v>117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ht="33.75" outlineLevel="1" x14ac:dyDescent="0.2">
      <c r="A77" s="232"/>
      <c r="B77" s="233"/>
      <c r="C77" s="264" t="s">
        <v>200</v>
      </c>
      <c r="D77" s="237"/>
      <c r="E77" s="238">
        <v>1.3</v>
      </c>
      <c r="F77" s="235"/>
      <c r="G77" s="235"/>
      <c r="H77" s="235"/>
      <c r="I77" s="235"/>
      <c r="J77" s="235"/>
      <c r="K77" s="235"/>
      <c r="L77" s="235"/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15"/>
      <c r="Z77" s="215"/>
      <c r="AA77" s="215"/>
      <c r="AB77" s="215"/>
      <c r="AC77" s="215"/>
      <c r="AD77" s="215"/>
      <c r="AE77" s="215"/>
      <c r="AF77" s="215"/>
      <c r="AG77" s="215" t="s">
        <v>117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48">
        <v>18</v>
      </c>
      <c r="B78" s="249" t="s">
        <v>201</v>
      </c>
      <c r="C78" s="263" t="s">
        <v>202</v>
      </c>
      <c r="D78" s="250" t="s">
        <v>153</v>
      </c>
      <c r="E78" s="251">
        <v>18.855</v>
      </c>
      <c r="F78" s="252"/>
      <c r="G78" s="253">
        <f>ROUND(E78*F78,2)</f>
        <v>0</v>
      </c>
      <c r="H78" s="236"/>
      <c r="I78" s="235">
        <f>ROUND(E78*H78,2)</f>
        <v>0</v>
      </c>
      <c r="J78" s="236"/>
      <c r="K78" s="235">
        <f>ROUND(E78*J78,2)</f>
        <v>0</v>
      </c>
      <c r="L78" s="235">
        <v>21</v>
      </c>
      <c r="M78" s="235">
        <f>G78*(1+L78/100)</f>
        <v>0</v>
      </c>
      <c r="N78" s="235">
        <v>0</v>
      </c>
      <c r="O78" s="235">
        <f>ROUND(E78*N78,2)</f>
        <v>0</v>
      </c>
      <c r="P78" s="235">
        <v>0.11</v>
      </c>
      <c r="Q78" s="235">
        <f>ROUND(E78*P78,2)</f>
        <v>2.0699999999999998</v>
      </c>
      <c r="R78" s="235"/>
      <c r="S78" s="235" t="s">
        <v>113</v>
      </c>
      <c r="T78" s="235" t="s">
        <v>113</v>
      </c>
      <c r="U78" s="235">
        <v>0.21</v>
      </c>
      <c r="V78" s="235">
        <f>ROUND(E78*U78,2)</f>
        <v>3.96</v>
      </c>
      <c r="W78" s="235"/>
      <c r="X78" s="235" t="s">
        <v>114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115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32"/>
      <c r="B79" s="233"/>
      <c r="C79" s="264" t="s">
        <v>190</v>
      </c>
      <c r="D79" s="237"/>
      <c r="E79" s="238"/>
      <c r="F79" s="235"/>
      <c r="G79" s="235"/>
      <c r="H79" s="235"/>
      <c r="I79" s="235"/>
      <c r="J79" s="235"/>
      <c r="K79" s="235"/>
      <c r="L79" s="235"/>
      <c r="M79" s="235"/>
      <c r="N79" s="235"/>
      <c r="O79" s="235"/>
      <c r="P79" s="235"/>
      <c r="Q79" s="235"/>
      <c r="R79" s="235"/>
      <c r="S79" s="235"/>
      <c r="T79" s="235"/>
      <c r="U79" s="235"/>
      <c r="V79" s="235"/>
      <c r="W79" s="235"/>
      <c r="X79" s="235"/>
      <c r="Y79" s="215"/>
      <c r="Z79" s="215"/>
      <c r="AA79" s="215"/>
      <c r="AB79" s="215"/>
      <c r="AC79" s="215"/>
      <c r="AD79" s="215"/>
      <c r="AE79" s="215"/>
      <c r="AF79" s="215"/>
      <c r="AG79" s="215" t="s">
        <v>117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ht="22.5" outlineLevel="1" x14ac:dyDescent="0.2">
      <c r="A80" s="232"/>
      <c r="B80" s="233"/>
      <c r="C80" s="264" t="s">
        <v>203</v>
      </c>
      <c r="D80" s="237"/>
      <c r="E80" s="238">
        <v>7.8</v>
      </c>
      <c r="F80" s="235"/>
      <c r="G80" s="235"/>
      <c r="H80" s="235"/>
      <c r="I80" s="235"/>
      <c r="J80" s="235"/>
      <c r="K80" s="235"/>
      <c r="L80" s="235"/>
      <c r="M80" s="235"/>
      <c r="N80" s="235"/>
      <c r="O80" s="235"/>
      <c r="P80" s="235"/>
      <c r="Q80" s="235"/>
      <c r="R80" s="235"/>
      <c r="S80" s="235"/>
      <c r="T80" s="235"/>
      <c r="U80" s="235"/>
      <c r="V80" s="235"/>
      <c r="W80" s="235"/>
      <c r="X80" s="235"/>
      <c r="Y80" s="215"/>
      <c r="Z80" s="215"/>
      <c r="AA80" s="215"/>
      <c r="AB80" s="215"/>
      <c r="AC80" s="215"/>
      <c r="AD80" s="215"/>
      <c r="AE80" s="215"/>
      <c r="AF80" s="215"/>
      <c r="AG80" s="215" t="s">
        <v>117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ht="22.5" outlineLevel="1" x14ac:dyDescent="0.2">
      <c r="A81" s="232"/>
      <c r="B81" s="233"/>
      <c r="C81" s="264" t="s">
        <v>204</v>
      </c>
      <c r="D81" s="237"/>
      <c r="E81" s="238">
        <v>2.88</v>
      </c>
      <c r="F81" s="235"/>
      <c r="G81" s="235"/>
      <c r="H81" s="235"/>
      <c r="I81" s="235"/>
      <c r="J81" s="235"/>
      <c r="K81" s="235"/>
      <c r="L81" s="235"/>
      <c r="M81" s="235"/>
      <c r="N81" s="235"/>
      <c r="O81" s="235"/>
      <c r="P81" s="235"/>
      <c r="Q81" s="235"/>
      <c r="R81" s="235"/>
      <c r="S81" s="235"/>
      <c r="T81" s="235"/>
      <c r="U81" s="235"/>
      <c r="V81" s="235"/>
      <c r="W81" s="235"/>
      <c r="X81" s="235"/>
      <c r="Y81" s="215"/>
      <c r="Z81" s="215"/>
      <c r="AA81" s="215"/>
      <c r="AB81" s="215"/>
      <c r="AC81" s="215"/>
      <c r="AD81" s="215"/>
      <c r="AE81" s="215"/>
      <c r="AF81" s="215"/>
      <c r="AG81" s="215" t="s">
        <v>117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22.5" outlineLevel="1" x14ac:dyDescent="0.2">
      <c r="A82" s="232"/>
      <c r="B82" s="233"/>
      <c r="C82" s="264" t="s">
        <v>193</v>
      </c>
      <c r="D82" s="237"/>
      <c r="E82" s="238">
        <v>2.1749999999999998</v>
      </c>
      <c r="F82" s="235"/>
      <c r="G82" s="235"/>
      <c r="H82" s="235"/>
      <c r="I82" s="235"/>
      <c r="J82" s="235"/>
      <c r="K82" s="235"/>
      <c r="L82" s="235"/>
      <c r="M82" s="235"/>
      <c r="N82" s="235"/>
      <c r="O82" s="235"/>
      <c r="P82" s="235"/>
      <c r="Q82" s="235"/>
      <c r="R82" s="235"/>
      <c r="S82" s="235"/>
      <c r="T82" s="235"/>
      <c r="U82" s="235"/>
      <c r="V82" s="235"/>
      <c r="W82" s="235"/>
      <c r="X82" s="235"/>
      <c r="Y82" s="215"/>
      <c r="Z82" s="215"/>
      <c r="AA82" s="215"/>
      <c r="AB82" s="215"/>
      <c r="AC82" s="215"/>
      <c r="AD82" s="215"/>
      <c r="AE82" s="215"/>
      <c r="AF82" s="215"/>
      <c r="AG82" s="215" t="s">
        <v>117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1" x14ac:dyDescent="0.2">
      <c r="A83" s="232"/>
      <c r="B83" s="233"/>
      <c r="C83" s="264" t="s">
        <v>205</v>
      </c>
      <c r="D83" s="237"/>
      <c r="E83" s="238">
        <v>1.5</v>
      </c>
      <c r="F83" s="235"/>
      <c r="G83" s="235"/>
      <c r="H83" s="235"/>
      <c r="I83" s="235"/>
      <c r="J83" s="235"/>
      <c r="K83" s="235"/>
      <c r="L83" s="235"/>
      <c r="M83" s="235"/>
      <c r="N83" s="235"/>
      <c r="O83" s="235"/>
      <c r="P83" s="235"/>
      <c r="Q83" s="235"/>
      <c r="R83" s="235"/>
      <c r="S83" s="235"/>
      <c r="T83" s="235"/>
      <c r="U83" s="235"/>
      <c r="V83" s="235"/>
      <c r="W83" s="235"/>
      <c r="X83" s="235"/>
      <c r="Y83" s="215"/>
      <c r="Z83" s="215"/>
      <c r="AA83" s="215"/>
      <c r="AB83" s="215"/>
      <c r="AC83" s="215"/>
      <c r="AD83" s="215"/>
      <c r="AE83" s="215"/>
      <c r="AF83" s="215"/>
      <c r="AG83" s="215" t="s">
        <v>117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2.5" outlineLevel="1" x14ac:dyDescent="0.2">
      <c r="A84" s="232"/>
      <c r="B84" s="233"/>
      <c r="C84" s="264" t="s">
        <v>206</v>
      </c>
      <c r="D84" s="237"/>
      <c r="E84" s="238">
        <v>4.5</v>
      </c>
      <c r="F84" s="235"/>
      <c r="G84" s="235"/>
      <c r="H84" s="235"/>
      <c r="I84" s="235"/>
      <c r="J84" s="235"/>
      <c r="K84" s="235"/>
      <c r="L84" s="235"/>
      <c r="M84" s="235"/>
      <c r="N84" s="235"/>
      <c r="O84" s="235"/>
      <c r="P84" s="235"/>
      <c r="Q84" s="235"/>
      <c r="R84" s="235"/>
      <c r="S84" s="235"/>
      <c r="T84" s="235"/>
      <c r="U84" s="235"/>
      <c r="V84" s="235"/>
      <c r="W84" s="235"/>
      <c r="X84" s="235"/>
      <c r="Y84" s="215"/>
      <c r="Z84" s="215"/>
      <c r="AA84" s="215"/>
      <c r="AB84" s="215"/>
      <c r="AC84" s="215"/>
      <c r="AD84" s="215"/>
      <c r="AE84" s="215"/>
      <c r="AF84" s="215"/>
      <c r="AG84" s="215" t="s">
        <v>117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48">
        <v>19</v>
      </c>
      <c r="B85" s="249" t="s">
        <v>207</v>
      </c>
      <c r="C85" s="263" t="s">
        <v>208</v>
      </c>
      <c r="D85" s="250" t="s">
        <v>153</v>
      </c>
      <c r="E85" s="251">
        <v>15.087999999999999</v>
      </c>
      <c r="F85" s="252"/>
      <c r="G85" s="253">
        <f>ROUND(E85*F85,2)</f>
        <v>0</v>
      </c>
      <c r="H85" s="236"/>
      <c r="I85" s="235">
        <f>ROUND(E85*H85,2)</f>
        <v>0</v>
      </c>
      <c r="J85" s="236"/>
      <c r="K85" s="235">
        <f>ROUND(E85*J85,2)</f>
        <v>0</v>
      </c>
      <c r="L85" s="235">
        <v>21</v>
      </c>
      <c r="M85" s="235">
        <f>G85*(1+L85/100)</f>
        <v>0</v>
      </c>
      <c r="N85" s="235">
        <v>0</v>
      </c>
      <c r="O85" s="235">
        <f>ROUND(E85*N85,2)</f>
        <v>0</v>
      </c>
      <c r="P85" s="235">
        <v>0.22</v>
      </c>
      <c r="Q85" s="235">
        <f>ROUND(E85*P85,2)</f>
        <v>3.32</v>
      </c>
      <c r="R85" s="235"/>
      <c r="S85" s="235" t="s">
        <v>113</v>
      </c>
      <c r="T85" s="235" t="s">
        <v>113</v>
      </c>
      <c r="U85" s="235">
        <v>0.42</v>
      </c>
      <c r="V85" s="235">
        <f>ROUND(E85*U85,2)</f>
        <v>6.34</v>
      </c>
      <c r="W85" s="235"/>
      <c r="X85" s="235" t="s">
        <v>114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115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2.5" outlineLevel="1" x14ac:dyDescent="0.2">
      <c r="A86" s="232"/>
      <c r="B86" s="233"/>
      <c r="C86" s="264" t="s">
        <v>209</v>
      </c>
      <c r="D86" s="237"/>
      <c r="E86" s="238">
        <v>15.087999999999999</v>
      </c>
      <c r="F86" s="235"/>
      <c r="G86" s="235"/>
      <c r="H86" s="235"/>
      <c r="I86" s="235"/>
      <c r="J86" s="235"/>
      <c r="K86" s="235"/>
      <c r="L86" s="235"/>
      <c r="M86" s="235"/>
      <c r="N86" s="235"/>
      <c r="O86" s="235"/>
      <c r="P86" s="235"/>
      <c r="Q86" s="235"/>
      <c r="R86" s="235"/>
      <c r="S86" s="235"/>
      <c r="T86" s="235"/>
      <c r="U86" s="235"/>
      <c r="V86" s="235"/>
      <c r="W86" s="235"/>
      <c r="X86" s="235"/>
      <c r="Y86" s="215"/>
      <c r="Z86" s="215"/>
      <c r="AA86" s="215"/>
      <c r="AB86" s="215"/>
      <c r="AC86" s="215"/>
      <c r="AD86" s="215"/>
      <c r="AE86" s="215"/>
      <c r="AF86" s="215"/>
      <c r="AG86" s="215" t="s">
        <v>117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48">
        <v>20</v>
      </c>
      <c r="B87" s="249" t="s">
        <v>210</v>
      </c>
      <c r="C87" s="263" t="s">
        <v>211</v>
      </c>
      <c r="D87" s="250" t="s">
        <v>153</v>
      </c>
      <c r="E87" s="251">
        <v>3.6</v>
      </c>
      <c r="F87" s="252"/>
      <c r="G87" s="253">
        <f>ROUND(E87*F87,2)</f>
        <v>0</v>
      </c>
      <c r="H87" s="236"/>
      <c r="I87" s="235">
        <f>ROUND(E87*H87,2)</f>
        <v>0</v>
      </c>
      <c r="J87" s="236"/>
      <c r="K87" s="235">
        <f>ROUND(E87*J87,2)</f>
        <v>0</v>
      </c>
      <c r="L87" s="235">
        <v>21</v>
      </c>
      <c r="M87" s="235">
        <f>G87*(1+L87/100)</f>
        <v>0</v>
      </c>
      <c r="N87" s="235">
        <v>0</v>
      </c>
      <c r="O87" s="235">
        <f>ROUND(E87*N87,2)</f>
        <v>0</v>
      </c>
      <c r="P87" s="235">
        <v>0.33</v>
      </c>
      <c r="Q87" s="235">
        <f>ROUND(E87*P87,2)</f>
        <v>1.19</v>
      </c>
      <c r="R87" s="235"/>
      <c r="S87" s="235" t="s">
        <v>113</v>
      </c>
      <c r="T87" s="235" t="s">
        <v>113</v>
      </c>
      <c r="U87" s="235">
        <v>0.53</v>
      </c>
      <c r="V87" s="235">
        <f>ROUND(E87*U87,2)</f>
        <v>1.91</v>
      </c>
      <c r="W87" s="235"/>
      <c r="X87" s="235" t="s">
        <v>114</v>
      </c>
      <c r="Y87" s="215"/>
      <c r="Z87" s="215"/>
      <c r="AA87" s="215"/>
      <c r="AB87" s="215"/>
      <c r="AC87" s="215"/>
      <c r="AD87" s="215"/>
      <c r="AE87" s="215"/>
      <c r="AF87" s="215"/>
      <c r="AG87" s="215" t="s">
        <v>115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ht="22.5" outlineLevel="1" x14ac:dyDescent="0.2">
      <c r="A88" s="232"/>
      <c r="B88" s="233"/>
      <c r="C88" s="264" t="s">
        <v>212</v>
      </c>
      <c r="D88" s="237"/>
      <c r="E88" s="238">
        <v>3.6</v>
      </c>
      <c r="F88" s="235"/>
      <c r="G88" s="235"/>
      <c r="H88" s="235"/>
      <c r="I88" s="235"/>
      <c r="J88" s="235"/>
      <c r="K88" s="235"/>
      <c r="L88" s="235"/>
      <c r="M88" s="235"/>
      <c r="N88" s="235"/>
      <c r="O88" s="235"/>
      <c r="P88" s="235"/>
      <c r="Q88" s="235"/>
      <c r="R88" s="235"/>
      <c r="S88" s="235"/>
      <c r="T88" s="235"/>
      <c r="U88" s="235"/>
      <c r="V88" s="235"/>
      <c r="W88" s="235"/>
      <c r="X88" s="235"/>
      <c r="Y88" s="215"/>
      <c r="Z88" s="215"/>
      <c r="AA88" s="215"/>
      <c r="AB88" s="215"/>
      <c r="AC88" s="215"/>
      <c r="AD88" s="215"/>
      <c r="AE88" s="215"/>
      <c r="AF88" s="215"/>
      <c r="AG88" s="215" t="s">
        <v>117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48">
        <v>21</v>
      </c>
      <c r="B89" s="249" t="s">
        <v>213</v>
      </c>
      <c r="C89" s="263" t="s">
        <v>214</v>
      </c>
      <c r="D89" s="250" t="s">
        <v>153</v>
      </c>
      <c r="E89" s="251">
        <v>7.5439999999999996</v>
      </c>
      <c r="F89" s="252"/>
      <c r="G89" s="253">
        <f>ROUND(E89*F89,2)</f>
        <v>0</v>
      </c>
      <c r="H89" s="236"/>
      <c r="I89" s="235">
        <f>ROUND(E89*H89,2)</f>
        <v>0</v>
      </c>
      <c r="J89" s="236"/>
      <c r="K89" s="235">
        <f>ROUND(E89*J89,2)</f>
        <v>0</v>
      </c>
      <c r="L89" s="235">
        <v>21</v>
      </c>
      <c r="M89" s="235">
        <f>G89*(1+L89/100)</f>
        <v>0</v>
      </c>
      <c r="N89" s="235">
        <v>0</v>
      </c>
      <c r="O89" s="235">
        <f>ROUND(E89*N89,2)</f>
        <v>0</v>
      </c>
      <c r="P89" s="235">
        <v>0.11</v>
      </c>
      <c r="Q89" s="235">
        <f>ROUND(E89*P89,2)</f>
        <v>0.83</v>
      </c>
      <c r="R89" s="235"/>
      <c r="S89" s="235" t="s">
        <v>113</v>
      </c>
      <c r="T89" s="235" t="s">
        <v>113</v>
      </c>
      <c r="U89" s="235">
        <v>0.2</v>
      </c>
      <c r="V89" s="235">
        <f>ROUND(E89*U89,2)</f>
        <v>1.51</v>
      </c>
      <c r="W89" s="235"/>
      <c r="X89" s="235" t="s">
        <v>114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115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ht="22.5" outlineLevel="1" x14ac:dyDescent="0.2">
      <c r="A90" s="232"/>
      <c r="B90" s="233"/>
      <c r="C90" s="264" t="s">
        <v>215</v>
      </c>
      <c r="D90" s="237"/>
      <c r="E90" s="238">
        <v>7.5439999999999996</v>
      </c>
      <c r="F90" s="235"/>
      <c r="G90" s="235"/>
      <c r="H90" s="235"/>
      <c r="I90" s="235"/>
      <c r="J90" s="235"/>
      <c r="K90" s="235"/>
      <c r="L90" s="235"/>
      <c r="M90" s="235"/>
      <c r="N90" s="235"/>
      <c r="O90" s="235"/>
      <c r="P90" s="235"/>
      <c r="Q90" s="235"/>
      <c r="R90" s="235"/>
      <c r="S90" s="235"/>
      <c r="T90" s="235"/>
      <c r="U90" s="235"/>
      <c r="V90" s="235"/>
      <c r="W90" s="235"/>
      <c r="X90" s="235"/>
      <c r="Y90" s="215"/>
      <c r="Z90" s="215"/>
      <c r="AA90" s="215"/>
      <c r="AB90" s="215"/>
      <c r="AC90" s="215"/>
      <c r="AD90" s="215"/>
      <c r="AE90" s="215"/>
      <c r="AF90" s="215"/>
      <c r="AG90" s="215" t="s">
        <v>117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48">
        <v>22</v>
      </c>
      <c r="B91" s="249" t="s">
        <v>216</v>
      </c>
      <c r="C91" s="263" t="s">
        <v>217</v>
      </c>
      <c r="D91" s="250" t="s">
        <v>153</v>
      </c>
      <c r="E91" s="251">
        <v>7.5439999999999996</v>
      </c>
      <c r="F91" s="252"/>
      <c r="G91" s="253">
        <f>ROUND(E91*F91,2)</f>
        <v>0</v>
      </c>
      <c r="H91" s="236"/>
      <c r="I91" s="235">
        <f>ROUND(E91*H91,2)</f>
        <v>0</v>
      </c>
      <c r="J91" s="236"/>
      <c r="K91" s="235">
        <f>ROUND(E91*J91,2)</f>
        <v>0</v>
      </c>
      <c r="L91" s="235">
        <v>21</v>
      </c>
      <c r="M91" s="235">
        <f>G91*(1+L91/100)</f>
        <v>0</v>
      </c>
      <c r="N91" s="235">
        <v>0</v>
      </c>
      <c r="O91" s="235">
        <f>ROUND(E91*N91,2)</f>
        <v>0</v>
      </c>
      <c r="P91" s="235">
        <v>0.154</v>
      </c>
      <c r="Q91" s="235">
        <f>ROUND(E91*P91,2)</f>
        <v>1.1599999999999999</v>
      </c>
      <c r="R91" s="235"/>
      <c r="S91" s="235" t="s">
        <v>113</v>
      </c>
      <c r="T91" s="235" t="s">
        <v>113</v>
      </c>
      <c r="U91" s="235">
        <v>0.27</v>
      </c>
      <c r="V91" s="235">
        <f>ROUND(E91*U91,2)</f>
        <v>2.04</v>
      </c>
      <c r="W91" s="235"/>
      <c r="X91" s="235" t="s">
        <v>114</v>
      </c>
      <c r="Y91" s="215"/>
      <c r="Z91" s="215"/>
      <c r="AA91" s="215"/>
      <c r="AB91" s="215"/>
      <c r="AC91" s="215"/>
      <c r="AD91" s="215"/>
      <c r="AE91" s="215"/>
      <c r="AF91" s="215"/>
      <c r="AG91" s="215" t="s">
        <v>115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ht="22.5" outlineLevel="1" x14ac:dyDescent="0.2">
      <c r="A92" s="232"/>
      <c r="B92" s="233"/>
      <c r="C92" s="264" t="s">
        <v>215</v>
      </c>
      <c r="D92" s="237"/>
      <c r="E92" s="238">
        <v>7.5439999999999996</v>
      </c>
      <c r="F92" s="235"/>
      <c r="G92" s="235"/>
      <c r="H92" s="235"/>
      <c r="I92" s="235"/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15"/>
      <c r="Z92" s="215"/>
      <c r="AA92" s="215"/>
      <c r="AB92" s="215"/>
      <c r="AC92" s="215"/>
      <c r="AD92" s="215"/>
      <c r="AE92" s="215"/>
      <c r="AF92" s="215"/>
      <c r="AG92" s="215" t="s">
        <v>117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48">
        <v>23</v>
      </c>
      <c r="B93" s="249" t="s">
        <v>218</v>
      </c>
      <c r="C93" s="263" t="s">
        <v>219</v>
      </c>
      <c r="D93" s="250" t="s">
        <v>153</v>
      </c>
      <c r="E93" s="251">
        <v>13.843999999999999</v>
      </c>
      <c r="F93" s="252"/>
      <c r="G93" s="253">
        <f>ROUND(E93*F93,2)</f>
        <v>0</v>
      </c>
      <c r="H93" s="236"/>
      <c r="I93" s="235">
        <f>ROUND(E93*H93,2)</f>
        <v>0</v>
      </c>
      <c r="J93" s="236"/>
      <c r="K93" s="235">
        <f>ROUND(E93*J93,2)</f>
        <v>0</v>
      </c>
      <c r="L93" s="235">
        <v>21</v>
      </c>
      <c r="M93" s="235">
        <f>G93*(1+L93/100)</f>
        <v>0</v>
      </c>
      <c r="N93" s="235">
        <v>0</v>
      </c>
      <c r="O93" s="235">
        <f>ROUND(E93*N93,2)</f>
        <v>0</v>
      </c>
      <c r="P93" s="235">
        <v>0.36</v>
      </c>
      <c r="Q93" s="235">
        <f>ROUND(E93*P93,2)</f>
        <v>4.9800000000000004</v>
      </c>
      <c r="R93" s="235"/>
      <c r="S93" s="235" t="s">
        <v>113</v>
      </c>
      <c r="T93" s="235" t="s">
        <v>113</v>
      </c>
      <c r="U93" s="235">
        <v>1.23</v>
      </c>
      <c r="V93" s="235">
        <f>ROUND(E93*U93,2)</f>
        <v>17.03</v>
      </c>
      <c r="W93" s="235"/>
      <c r="X93" s="235" t="s">
        <v>114</v>
      </c>
      <c r="Y93" s="215"/>
      <c r="Z93" s="215"/>
      <c r="AA93" s="215"/>
      <c r="AB93" s="215"/>
      <c r="AC93" s="215"/>
      <c r="AD93" s="215"/>
      <c r="AE93" s="215"/>
      <c r="AF93" s="215"/>
      <c r="AG93" s="215" t="s">
        <v>115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ht="22.5" outlineLevel="1" x14ac:dyDescent="0.2">
      <c r="A94" s="232"/>
      <c r="B94" s="233"/>
      <c r="C94" s="264" t="s">
        <v>198</v>
      </c>
      <c r="D94" s="237"/>
      <c r="E94" s="238">
        <v>0.45</v>
      </c>
      <c r="F94" s="235"/>
      <c r="G94" s="235"/>
      <c r="H94" s="235"/>
      <c r="I94" s="235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  <c r="U94" s="235"/>
      <c r="V94" s="235"/>
      <c r="W94" s="235"/>
      <c r="X94" s="235"/>
      <c r="Y94" s="215"/>
      <c r="Z94" s="215"/>
      <c r="AA94" s="215"/>
      <c r="AB94" s="215"/>
      <c r="AC94" s="215"/>
      <c r="AD94" s="215"/>
      <c r="AE94" s="215"/>
      <c r="AF94" s="215"/>
      <c r="AG94" s="215" t="s">
        <v>117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ht="22.5" outlineLevel="1" x14ac:dyDescent="0.2">
      <c r="A95" s="232"/>
      <c r="B95" s="233"/>
      <c r="C95" s="264" t="s">
        <v>199</v>
      </c>
      <c r="D95" s="237"/>
      <c r="E95" s="238">
        <v>4.55</v>
      </c>
      <c r="F95" s="235"/>
      <c r="G95" s="235"/>
      <c r="H95" s="235"/>
      <c r="I95" s="235"/>
      <c r="J95" s="235"/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15"/>
      <c r="Z95" s="215"/>
      <c r="AA95" s="215"/>
      <c r="AB95" s="215"/>
      <c r="AC95" s="215"/>
      <c r="AD95" s="215"/>
      <c r="AE95" s="215"/>
      <c r="AF95" s="215"/>
      <c r="AG95" s="215" t="s">
        <v>117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33.75" outlineLevel="1" x14ac:dyDescent="0.2">
      <c r="A96" s="232"/>
      <c r="B96" s="233"/>
      <c r="C96" s="264" t="s">
        <v>200</v>
      </c>
      <c r="D96" s="237"/>
      <c r="E96" s="238">
        <v>1.3</v>
      </c>
      <c r="F96" s="235"/>
      <c r="G96" s="235"/>
      <c r="H96" s="235"/>
      <c r="I96" s="235"/>
      <c r="J96" s="235"/>
      <c r="K96" s="235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15"/>
      <c r="Z96" s="215"/>
      <c r="AA96" s="215"/>
      <c r="AB96" s="215"/>
      <c r="AC96" s="215"/>
      <c r="AD96" s="215"/>
      <c r="AE96" s="215"/>
      <c r="AF96" s="215"/>
      <c r="AG96" s="215" t="s">
        <v>117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ht="22.5" outlineLevel="1" x14ac:dyDescent="0.2">
      <c r="A97" s="232"/>
      <c r="B97" s="233"/>
      <c r="C97" s="264" t="s">
        <v>220</v>
      </c>
      <c r="D97" s="237"/>
      <c r="E97" s="238">
        <v>7.5439999999999996</v>
      </c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15"/>
      <c r="Z97" s="215"/>
      <c r="AA97" s="215"/>
      <c r="AB97" s="215"/>
      <c r="AC97" s="215"/>
      <c r="AD97" s="215"/>
      <c r="AE97" s="215"/>
      <c r="AF97" s="215"/>
      <c r="AG97" s="215" t="s">
        <v>117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48">
        <v>24</v>
      </c>
      <c r="B98" s="249" t="s">
        <v>221</v>
      </c>
      <c r="C98" s="263" t="s">
        <v>222</v>
      </c>
      <c r="D98" s="250" t="s">
        <v>223</v>
      </c>
      <c r="E98" s="251">
        <v>16</v>
      </c>
      <c r="F98" s="252"/>
      <c r="G98" s="253">
        <f>ROUND(E98*F98,2)</f>
        <v>0</v>
      </c>
      <c r="H98" s="236"/>
      <c r="I98" s="235">
        <f>ROUND(E98*H98,2)</f>
        <v>0</v>
      </c>
      <c r="J98" s="236"/>
      <c r="K98" s="235">
        <f>ROUND(E98*J98,2)</f>
        <v>0</v>
      </c>
      <c r="L98" s="235">
        <v>21</v>
      </c>
      <c r="M98" s="235">
        <f>G98*(1+L98/100)</f>
        <v>0</v>
      </c>
      <c r="N98" s="235">
        <v>0</v>
      </c>
      <c r="O98" s="235">
        <f>ROUND(E98*N98,2)</f>
        <v>0</v>
      </c>
      <c r="P98" s="235">
        <v>0.22</v>
      </c>
      <c r="Q98" s="235">
        <f>ROUND(E98*P98,2)</f>
        <v>3.52</v>
      </c>
      <c r="R98" s="235"/>
      <c r="S98" s="235" t="s">
        <v>113</v>
      </c>
      <c r="T98" s="235" t="s">
        <v>113</v>
      </c>
      <c r="U98" s="235">
        <v>0.14000000000000001</v>
      </c>
      <c r="V98" s="235">
        <f>ROUND(E98*U98,2)</f>
        <v>2.2400000000000002</v>
      </c>
      <c r="W98" s="235"/>
      <c r="X98" s="235" t="s">
        <v>114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115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ht="22.5" outlineLevel="1" x14ac:dyDescent="0.2">
      <c r="A99" s="232"/>
      <c r="B99" s="233"/>
      <c r="C99" s="264" t="s">
        <v>224</v>
      </c>
      <c r="D99" s="237"/>
      <c r="E99" s="238">
        <v>8</v>
      </c>
      <c r="F99" s="235"/>
      <c r="G99" s="235"/>
      <c r="H99" s="235"/>
      <c r="I99" s="235"/>
      <c r="J99" s="235"/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15"/>
      <c r="Z99" s="215"/>
      <c r="AA99" s="215"/>
      <c r="AB99" s="215"/>
      <c r="AC99" s="215"/>
      <c r="AD99" s="215"/>
      <c r="AE99" s="215"/>
      <c r="AF99" s="215"/>
      <c r="AG99" s="215" t="s">
        <v>117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32"/>
      <c r="B100" s="233"/>
      <c r="C100" s="264" t="s">
        <v>225</v>
      </c>
      <c r="D100" s="237"/>
      <c r="E100" s="238">
        <v>8</v>
      </c>
      <c r="F100" s="235"/>
      <c r="G100" s="235"/>
      <c r="H100" s="235"/>
      <c r="I100" s="235"/>
      <c r="J100" s="235"/>
      <c r="K100" s="235"/>
      <c r="L100" s="235"/>
      <c r="M100" s="235"/>
      <c r="N100" s="235"/>
      <c r="O100" s="235"/>
      <c r="P100" s="235"/>
      <c r="Q100" s="235"/>
      <c r="R100" s="235"/>
      <c r="S100" s="235"/>
      <c r="T100" s="235"/>
      <c r="U100" s="235"/>
      <c r="V100" s="235"/>
      <c r="W100" s="235"/>
      <c r="X100" s="235"/>
      <c r="Y100" s="215"/>
      <c r="Z100" s="215"/>
      <c r="AA100" s="215"/>
      <c r="AB100" s="215"/>
      <c r="AC100" s="215"/>
      <c r="AD100" s="215"/>
      <c r="AE100" s="215"/>
      <c r="AF100" s="215"/>
      <c r="AG100" s="215" t="s">
        <v>117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48">
        <v>25</v>
      </c>
      <c r="B101" s="249" t="s">
        <v>226</v>
      </c>
      <c r="C101" s="263" t="s">
        <v>227</v>
      </c>
      <c r="D101" s="250" t="s">
        <v>223</v>
      </c>
      <c r="E101" s="251">
        <v>37.72</v>
      </c>
      <c r="F101" s="252"/>
      <c r="G101" s="253">
        <f>ROUND(E101*F101,2)</f>
        <v>0</v>
      </c>
      <c r="H101" s="236"/>
      <c r="I101" s="235">
        <f>ROUND(E101*H101,2)</f>
        <v>0</v>
      </c>
      <c r="J101" s="236"/>
      <c r="K101" s="235">
        <f>ROUND(E101*J101,2)</f>
        <v>0</v>
      </c>
      <c r="L101" s="235">
        <v>21</v>
      </c>
      <c r="M101" s="235">
        <f>G101*(1+L101/100)</f>
        <v>0</v>
      </c>
      <c r="N101" s="235">
        <v>0</v>
      </c>
      <c r="O101" s="235">
        <f>ROUND(E101*N101,2)</f>
        <v>0</v>
      </c>
      <c r="P101" s="235">
        <v>0.27</v>
      </c>
      <c r="Q101" s="235">
        <f>ROUND(E101*P101,2)</f>
        <v>10.18</v>
      </c>
      <c r="R101" s="235"/>
      <c r="S101" s="235" t="s">
        <v>113</v>
      </c>
      <c r="T101" s="235" t="s">
        <v>113</v>
      </c>
      <c r="U101" s="235">
        <v>0.12</v>
      </c>
      <c r="V101" s="235">
        <f>ROUND(E101*U101,2)</f>
        <v>4.53</v>
      </c>
      <c r="W101" s="235"/>
      <c r="X101" s="235" t="s">
        <v>114</v>
      </c>
      <c r="Y101" s="215"/>
      <c r="Z101" s="215"/>
      <c r="AA101" s="215"/>
      <c r="AB101" s="215"/>
      <c r="AC101" s="215"/>
      <c r="AD101" s="215"/>
      <c r="AE101" s="215"/>
      <c r="AF101" s="215"/>
      <c r="AG101" s="215" t="s">
        <v>115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ht="22.5" outlineLevel="1" x14ac:dyDescent="0.2">
      <c r="A102" s="232"/>
      <c r="B102" s="233"/>
      <c r="C102" s="264" t="s">
        <v>228</v>
      </c>
      <c r="D102" s="237"/>
      <c r="E102" s="238">
        <v>37.72</v>
      </c>
      <c r="F102" s="235"/>
      <c r="G102" s="235"/>
      <c r="H102" s="235"/>
      <c r="I102" s="235"/>
      <c r="J102" s="235"/>
      <c r="K102" s="235"/>
      <c r="L102" s="235"/>
      <c r="M102" s="235"/>
      <c r="N102" s="235"/>
      <c r="O102" s="235"/>
      <c r="P102" s="235"/>
      <c r="Q102" s="235"/>
      <c r="R102" s="235"/>
      <c r="S102" s="235"/>
      <c r="T102" s="235"/>
      <c r="U102" s="235"/>
      <c r="V102" s="235"/>
      <c r="W102" s="235"/>
      <c r="X102" s="235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117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48">
        <v>26</v>
      </c>
      <c r="B103" s="249" t="s">
        <v>229</v>
      </c>
      <c r="C103" s="263" t="s">
        <v>230</v>
      </c>
      <c r="D103" s="250" t="s">
        <v>223</v>
      </c>
      <c r="E103" s="251">
        <v>4.5</v>
      </c>
      <c r="F103" s="252"/>
      <c r="G103" s="253">
        <f>ROUND(E103*F103,2)</f>
        <v>0</v>
      </c>
      <c r="H103" s="236"/>
      <c r="I103" s="235">
        <f>ROUND(E103*H103,2)</f>
        <v>0</v>
      </c>
      <c r="J103" s="236"/>
      <c r="K103" s="235">
        <f>ROUND(E103*J103,2)</f>
        <v>0</v>
      </c>
      <c r="L103" s="235">
        <v>21</v>
      </c>
      <c r="M103" s="235">
        <f>G103*(1+L103/100)</f>
        <v>0</v>
      </c>
      <c r="N103" s="235">
        <v>0</v>
      </c>
      <c r="O103" s="235">
        <f>ROUND(E103*N103,2)</f>
        <v>0</v>
      </c>
      <c r="P103" s="235">
        <v>0.125</v>
      </c>
      <c r="Q103" s="235">
        <f>ROUND(E103*P103,2)</f>
        <v>0.56000000000000005</v>
      </c>
      <c r="R103" s="235"/>
      <c r="S103" s="235" t="s">
        <v>113</v>
      </c>
      <c r="T103" s="235" t="s">
        <v>113</v>
      </c>
      <c r="U103" s="235">
        <v>0.08</v>
      </c>
      <c r="V103" s="235">
        <f>ROUND(E103*U103,2)</f>
        <v>0.36</v>
      </c>
      <c r="W103" s="235"/>
      <c r="X103" s="235" t="s">
        <v>114</v>
      </c>
      <c r="Y103" s="215"/>
      <c r="Z103" s="215"/>
      <c r="AA103" s="215"/>
      <c r="AB103" s="215"/>
      <c r="AC103" s="215"/>
      <c r="AD103" s="215"/>
      <c r="AE103" s="215"/>
      <c r="AF103" s="215"/>
      <c r="AG103" s="215" t="s">
        <v>115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ht="22.5" outlineLevel="1" x14ac:dyDescent="0.2">
      <c r="A104" s="232"/>
      <c r="B104" s="233"/>
      <c r="C104" s="264" t="s">
        <v>231</v>
      </c>
      <c r="D104" s="237"/>
      <c r="E104" s="238">
        <v>4.5</v>
      </c>
      <c r="F104" s="235"/>
      <c r="G104" s="235"/>
      <c r="H104" s="235"/>
      <c r="I104" s="235"/>
      <c r="J104" s="235"/>
      <c r="K104" s="235"/>
      <c r="L104" s="235"/>
      <c r="M104" s="235"/>
      <c r="N104" s="235"/>
      <c r="O104" s="235"/>
      <c r="P104" s="235"/>
      <c r="Q104" s="235"/>
      <c r="R104" s="235"/>
      <c r="S104" s="235"/>
      <c r="T104" s="235"/>
      <c r="U104" s="235"/>
      <c r="V104" s="235"/>
      <c r="W104" s="235"/>
      <c r="X104" s="235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117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48">
        <v>27</v>
      </c>
      <c r="B105" s="249" t="s">
        <v>232</v>
      </c>
      <c r="C105" s="263" t="s">
        <v>233</v>
      </c>
      <c r="D105" s="250" t="s">
        <v>153</v>
      </c>
      <c r="E105" s="251">
        <v>18.855</v>
      </c>
      <c r="F105" s="252"/>
      <c r="G105" s="253">
        <f>ROUND(E105*F105,2)</f>
        <v>0</v>
      </c>
      <c r="H105" s="236"/>
      <c r="I105" s="235">
        <f>ROUND(E105*H105,2)</f>
        <v>0</v>
      </c>
      <c r="J105" s="236"/>
      <c r="K105" s="235">
        <f>ROUND(E105*J105,2)</f>
        <v>0</v>
      </c>
      <c r="L105" s="235">
        <v>21</v>
      </c>
      <c r="M105" s="235">
        <f>G105*(1+L105/100)</f>
        <v>0</v>
      </c>
      <c r="N105" s="235">
        <v>0</v>
      </c>
      <c r="O105" s="235">
        <f>ROUND(E105*N105,2)</f>
        <v>0</v>
      </c>
      <c r="P105" s="235">
        <v>0.44</v>
      </c>
      <c r="Q105" s="235">
        <f>ROUND(E105*P105,2)</f>
        <v>8.3000000000000007</v>
      </c>
      <c r="R105" s="235"/>
      <c r="S105" s="235" t="s">
        <v>171</v>
      </c>
      <c r="T105" s="235" t="s">
        <v>142</v>
      </c>
      <c r="U105" s="235">
        <v>0.04</v>
      </c>
      <c r="V105" s="235">
        <f>ROUND(E105*U105,2)</f>
        <v>0.75</v>
      </c>
      <c r="W105" s="235"/>
      <c r="X105" s="235" t="s">
        <v>114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115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32"/>
      <c r="B106" s="233"/>
      <c r="C106" s="264" t="s">
        <v>190</v>
      </c>
      <c r="D106" s="237"/>
      <c r="E106" s="238"/>
      <c r="F106" s="235"/>
      <c r="G106" s="235"/>
      <c r="H106" s="235"/>
      <c r="I106" s="235"/>
      <c r="J106" s="235"/>
      <c r="K106" s="235"/>
      <c r="L106" s="235"/>
      <c r="M106" s="235"/>
      <c r="N106" s="235"/>
      <c r="O106" s="235"/>
      <c r="P106" s="235"/>
      <c r="Q106" s="235"/>
      <c r="R106" s="235"/>
      <c r="S106" s="235"/>
      <c r="T106" s="235"/>
      <c r="U106" s="235"/>
      <c r="V106" s="235"/>
      <c r="W106" s="235"/>
      <c r="X106" s="235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117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ht="22.5" outlineLevel="1" x14ac:dyDescent="0.2">
      <c r="A107" s="232"/>
      <c r="B107" s="233"/>
      <c r="C107" s="264" t="s">
        <v>234</v>
      </c>
      <c r="D107" s="237"/>
      <c r="E107" s="238">
        <v>7.8</v>
      </c>
      <c r="F107" s="235"/>
      <c r="G107" s="235"/>
      <c r="H107" s="235"/>
      <c r="I107" s="235"/>
      <c r="J107" s="235"/>
      <c r="K107" s="235"/>
      <c r="L107" s="235"/>
      <c r="M107" s="235"/>
      <c r="N107" s="235"/>
      <c r="O107" s="235"/>
      <c r="P107" s="235"/>
      <c r="Q107" s="235"/>
      <c r="R107" s="235"/>
      <c r="S107" s="235"/>
      <c r="T107" s="235"/>
      <c r="U107" s="235"/>
      <c r="V107" s="235"/>
      <c r="W107" s="235"/>
      <c r="X107" s="235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117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ht="22.5" outlineLevel="1" x14ac:dyDescent="0.2">
      <c r="A108" s="232"/>
      <c r="B108" s="233"/>
      <c r="C108" s="264" t="s">
        <v>204</v>
      </c>
      <c r="D108" s="237"/>
      <c r="E108" s="238">
        <v>2.88</v>
      </c>
      <c r="F108" s="235"/>
      <c r="G108" s="235"/>
      <c r="H108" s="235"/>
      <c r="I108" s="235"/>
      <c r="J108" s="235"/>
      <c r="K108" s="235"/>
      <c r="L108" s="235"/>
      <c r="M108" s="235"/>
      <c r="N108" s="235"/>
      <c r="O108" s="235"/>
      <c r="P108" s="235"/>
      <c r="Q108" s="235"/>
      <c r="R108" s="235"/>
      <c r="S108" s="235"/>
      <c r="T108" s="235"/>
      <c r="U108" s="235"/>
      <c r="V108" s="235"/>
      <c r="W108" s="235"/>
      <c r="X108" s="235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117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22.5" outlineLevel="1" x14ac:dyDescent="0.2">
      <c r="A109" s="232"/>
      <c r="B109" s="233"/>
      <c r="C109" s="264" t="s">
        <v>193</v>
      </c>
      <c r="D109" s="237"/>
      <c r="E109" s="238">
        <v>2.1749999999999998</v>
      </c>
      <c r="F109" s="235"/>
      <c r="G109" s="235"/>
      <c r="H109" s="235"/>
      <c r="I109" s="235"/>
      <c r="J109" s="235"/>
      <c r="K109" s="235"/>
      <c r="L109" s="235"/>
      <c r="M109" s="235"/>
      <c r="N109" s="235"/>
      <c r="O109" s="235"/>
      <c r="P109" s="235"/>
      <c r="Q109" s="235"/>
      <c r="R109" s="235"/>
      <c r="S109" s="235"/>
      <c r="T109" s="235"/>
      <c r="U109" s="235"/>
      <c r="V109" s="235"/>
      <c r="W109" s="235"/>
      <c r="X109" s="235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117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ht="22.5" outlineLevel="1" x14ac:dyDescent="0.2">
      <c r="A110" s="232"/>
      <c r="B110" s="233"/>
      <c r="C110" s="264" t="s">
        <v>205</v>
      </c>
      <c r="D110" s="237"/>
      <c r="E110" s="238">
        <v>1.5</v>
      </c>
      <c r="F110" s="235"/>
      <c r="G110" s="235"/>
      <c r="H110" s="235"/>
      <c r="I110" s="235"/>
      <c r="J110" s="235"/>
      <c r="K110" s="235"/>
      <c r="L110" s="235"/>
      <c r="M110" s="235"/>
      <c r="N110" s="235"/>
      <c r="O110" s="235"/>
      <c r="P110" s="235"/>
      <c r="Q110" s="235"/>
      <c r="R110" s="235"/>
      <c r="S110" s="235"/>
      <c r="T110" s="235"/>
      <c r="U110" s="235"/>
      <c r="V110" s="235"/>
      <c r="W110" s="235"/>
      <c r="X110" s="235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117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2.5" outlineLevel="1" x14ac:dyDescent="0.2">
      <c r="A111" s="232"/>
      <c r="B111" s="233"/>
      <c r="C111" s="264" t="s">
        <v>206</v>
      </c>
      <c r="D111" s="237"/>
      <c r="E111" s="238">
        <v>4.5</v>
      </c>
      <c r="F111" s="235"/>
      <c r="G111" s="235"/>
      <c r="H111" s="235"/>
      <c r="I111" s="235"/>
      <c r="J111" s="235"/>
      <c r="K111" s="235"/>
      <c r="L111" s="235"/>
      <c r="M111" s="235"/>
      <c r="N111" s="235"/>
      <c r="O111" s="235"/>
      <c r="P111" s="235"/>
      <c r="Q111" s="235"/>
      <c r="R111" s="235"/>
      <c r="S111" s="235"/>
      <c r="T111" s="235"/>
      <c r="U111" s="235"/>
      <c r="V111" s="235"/>
      <c r="W111" s="235"/>
      <c r="X111" s="235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117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x14ac:dyDescent="0.2">
      <c r="A112" s="242" t="s">
        <v>108</v>
      </c>
      <c r="B112" s="243" t="s">
        <v>56</v>
      </c>
      <c r="C112" s="262" t="s">
        <v>57</v>
      </c>
      <c r="D112" s="244"/>
      <c r="E112" s="245"/>
      <c r="F112" s="246"/>
      <c r="G112" s="247">
        <f>SUMIF(AG113:AG117,"&lt;&gt;NOR",G113:G117)</f>
        <v>0</v>
      </c>
      <c r="H112" s="241"/>
      <c r="I112" s="241">
        <f>SUM(I113:I117)</f>
        <v>0</v>
      </c>
      <c r="J112" s="241"/>
      <c r="K112" s="241">
        <f>SUM(K113:K117)</f>
        <v>0</v>
      </c>
      <c r="L112" s="241"/>
      <c r="M112" s="241">
        <f>SUM(M113:M117)</f>
        <v>0</v>
      </c>
      <c r="N112" s="241"/>
      <c r="O112" s="241">
        <f>SUM(O113:O117)</f>
        <v>0.01</v>
      </c>
      <c r="P112" s="241"/>
      <c r="Q112" s="241">
        <f>SUM(Q113:Q117)</f>
        <v>0</v>
      </c>
      <c r="R112" s="241"/>
      <c r="S112" s="241"/>
      <c r="T112" s="241"/>
      <c r="U112" s="241"/>
      <c r="V112" s="241">
        <f>SUM(V113:V117)</f>
        <v>1.93</v>
      </c>
      <c r="W112" s="241"/>
      <c r="X112" s="241"/>
      <c r="AG112" t="s">
        <v>109</v>
      </c>
    </row>
    <row r="113" spans="1:60" outlineLevel="1" x14ac:dyDescent="0.2">
      <c r="A113" s="248">
        <v>28</v>
      </c>
      <c r="B113" s="249" t="s">
        <v>235</v>
      </c>
      <c r="C113" s="263" t="s">
        <v>236</v>
      </c>
      <c r="D113" s="250" t="s">
        <v>153</v>
      </c>
      <c r="E113" s="251">
        <v>21.45</v>
      </c>
      <c r="F113" s="252"/>
      <c r="G113" s="253">
        <f>ROUND(E113*F113,2)</f>
        <v>0</v>
      </c>
      <c r="H113" s="236"/>
      <c r="I113" s="235">
        <f>ROUND(E113*H113,2)</f>
        <v>0</v>
      </c>
      <c r="J113" s="236"/>
      <c r="K113" s="235">
        <f>ROUND(E113*J113,2)</f>
        <v>0</v>
      </c>
      <c r="L113" s="235">
        <v>21</v>
      </c>
      <c r="M113" s="235">
        <f>G113*(1+L113/100)</f>
        <v>0</v>
      </c>
      <c r="N113" s="235">
        <v>3.5E-4</v>
      </c>
      <c r="O113" s="235">
        <f>ROUND(E113*N113,2)</f>
        <v>0.01</v>
      </c>
      <c r="P113" s="235">
        <v>0</v>
      </c>
      <c r="Q113" s="235">
        <f>ROUND(E113*P113,2)</f>
        <v>0</v>
      </c>
      <c r="R113" s="235"/>
      <c r="S113" s="235" t="s">
        <v>113</v>
      </c>
      <c r="T113" s="235" t="s">
        <v>113</v>
      </c>
      <c r="U113" s="235">
        <v>0.09</v>
      </c>
      <c r="V113" s="235">
        <f>ROUND(E113*U113,2)</f>
        <v>1.93</v>
      </c>
      <c r="W113" s="235"/>
      <c r="X113" s="235" t="s">
        <v>114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115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ht="22.5" outlineLevel="1" x14ac:dyDescent="0.2">
      <c r="A114" s="232"/>
      <c r="B114" s="233"/>
      <c r="C114" s="264" t="s">
        <v>237</v>
      </c>
      <c r="D114" s="237"/>
      <c r="E114" s="238">
        <v>21.45</v>
      </c>
      <c r="F114" s="235"/>
      <c r="G114" s="235"/>
      <c r="H114" s="235"/>
      <c r="I114" s="235"/>
      <c r="J114" s="235"/>
      <c r="K114" s="235"/>
      <c r="L114" s="235"/>
      <c r="M114" s="235"/>
      <c r="N114" s="235"/>
      <c r="O114" s="235"/>
      <c r="P114" s="235"/>
      <c r="Q114" s="235"/>
      <c r="R114" s="235"/>
      <c r="S114" s="235"/>
      <c r="T114" s="235"/>
      <c r="U114" s="235"/>
      <c r="V114" s="235"/>
      <c r="W114" s="235"/>
      <c r="X114" s="235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117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48">
        <v>29</v>
      </c>
      <c r="B115" s="249" t="s">
        <v>238</v>
      </c>
      <c r="C115" s="263" t="s">
        <v>239</v>
      </c>
      <c r="D115" s="250" t="s">
        <v>153</v>
      </c>
      <c r="E115" s="251">
        <v>21.45</v>
      </c>
      <c r="F115" s="252"/>
      <c r="G115" s="253">
        <f>ROUND(E115*F115,2)</f>
        <v>0</v>
      </c>
      <c r="H115" s="236"/>
      <c r="I115" s="235">
        <f>ROUND(E115*H115,2)</f>
        <v>0</v>
      </c>
      <c r="J115" s="236"/>
      <c r="K115" s="235">
        <f>ROUND(E115*J115,2)</f>
        <v>0</v>
      </c>
      <c r="L115" s="235">
        <v>21</v>
      </c>
      <c r="M115" s="235">
        <f>G115*(1+L115/100)</f>
        <v>0</v>
      </c>
      <c r="N115" s="235">
        <v>2.0000000000000001E-4</v>
      </c>
      <c r="O115" s="235">
        <f>ROUND(E115*N115,2)</f>
        <v>0</v>
      </c>
      <c r="P115" s="235">
        <v>0</v>
      </c>
      <c r="Q115" s="235">
        <f>ROUND(E115*P115,2)</f>
        <v>0</v>
      </c>
      <c r="R115" s="235" t="s">
        <v>177</v>
      </c>
      <c r="S115" s="235" t="s">
        <v>113</v>
      </c>
      <c r="T115" s="235" t="s">
        <v>113</v>
      </c>
      <c r="U115" s="235">
        <v>0</v>
      </c>
      <c r="V115" s="235">
        <f>ROUND(E115*U115,2)</f>
        <v>0</v>
      </c>
      <c r="W115" s="235"/>
      <c r="X115" s="235" t="s">
        <v>178</v>
      </c>
      <c r="Y115" s="215"/>
      <c r="Z115" s="215"/>
      <c r="AA115" s="215"/>
      <c r="AB115" s="215"/>
      <c r="AC115" s="215"/>
      <c r="AD115" s="215"/>
      <c r="AE115" s="215"/>
      <c r="AF115" s="215"/>
      <c r="AG115" s="215" t="s">
        <v>179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32"/>
      <c r="B116" s="233"/>
      <c r="C116" s="264" t="s">
        <v>240</v>
      </c>
      <c r="D116" s="237"/>
      <c r="E116" s="238"/>
      <c r="F116" s="235"/>
      <c r="G116" s="235"/>
      <c r="H116" s="235"/>
      <c r="I116" s="235"/>
      <c r="J116" s="235"/>
      <c r="K116" s="235"/>
      <c r="L116" s="235"/>
      <c r="M116" s="235"/>
      <c r="N116" s="235"/>
      <c r="O116" s="235"/>
      <c r="P116" s="235"/>
      <c r="Q116" s="235"/>
      <c r="R116" s="235"/>
      <c r="S116" s="235"/>
      <c r="T116" s="235"/>
      <c r="U116" s="235"/>
      <c r="V116" s="235"/>
      <c r="W116" s="235"/>
      <c r="X116" s="235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117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2.5" outlineLevel="1" x14ac:dyDescent="0.2">
      <c r="A117" s="232"/>
      <c r="B117" s="233"/>
      <c r="C117" s="264" t="s">
        <v>237</v>
      </c>
      <c r="D117" s="237"/>
      <c r="E117" s="238">
        <v>21.45</v>
      </c>
      <c r="F117" s="235"/>
      <c r="G117" s="235"/>
      <c r="H117" s="235"/>
      <c r="I117" s="235"/>
      <c r="J117" s="235"/>
      <c r="K117" s="235"/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117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x14ac:dyDescent="0.2">
      <c r="A118" s="242" t="s">
        <v>108</v>
      </c>
      <c r="B118" s="243" t="s">
        <v>58</v>
      </c>
      <c r="C118" s="262" t="s">
        <v>59</v>
      </c>
      <c r="D118" s="244"/>
      <c r="E118" s="245"/>
      <c r="F118" s="246"/>
      <c r="G118" s="247">
        <f>SUMIF(AG119:AG129,"&lt;&gt;NOR",G119:G129)</f>
        <v>0</v>
      </c>
      <c r="H118" s="241"/>
      <c r="I118" s="241">
        <f>SUM(I119:I129)</f>
        <v>0</v>
      </c>
      <c r="J118" s="241"/>
      <c r="K118" s="241">
        <f>SUM(K119:K129)</f>
        <v>0</v>
      </c>
      <c r="L118" s="241"/>
      <c r="M118" s="241">
        <f>SUM(M119:M129)</f>
        <v>0</v>
      </c>
      <c r="N118" s="241"/>
      <c r="O118" s="241">
        <f>SUM(O119:O129)</f>
        <v>4.3899999999999997</v>
      </c>
      <c r="P118" s="241"/>
      <c r="Q118" s="241">
        <f>SUM(Q119:Q129)</f>
        <v>0</v>
      </c>
      <c r="R118" s="241"/>
      <c r="S118" s="241"/>
      <c r="T118" s="241"/>
      <c r="U118" s="241"/>
      <c r="V118" s="241">
        <f>SUM(V119:V129)</f>
        <v>30.36</v>
      </c>
      <c r="W118" s="241"/>
      <c r="X118" s="241"/>
      <c r="AG118" t="s">
        <v>109</v>
      </c>
    </row>
    <row r="119" spans="1:60" ht="33.75" outlineLevel="1" x14ac:dyDescent="0.2">
      <c r="A119" s="248">
        <v>30</v>
      </c>
      <c r="B119" s="249" t="s">
        <v>241</v>
      </c>
      <c r="C119" s="263" t="s">
        <v>242</v>
      </c>
      <c r="D119" s="250" t="s">
        <v>243</v>
      </c>
      <c r="E119" s="251">
        <v>14</v>
      </c>
      <c r="F119" s="252"/>
      <c r="G119" s="253">
        <f>ROUND(E119*F119,2)</f>
        <v>0</v>
      </c>
      <c r="H119" s="236"/>
      <c r="I119" s="235">
        <f>ROUND(E119*H119,2)</f>
        <v>0</v>
      </c>
      <c r="J119" s="236"/>
      <c r="K119" s="235">
        <f>ROUND(E119*J119,2)</f>
        <v>0</v>
      </c>
      <c r="L119" s="235">
        <v>21</v>
      </c>
      <c r="M119" s="235">
        <f>G119*(1+L119/100)</f>
        <v>0</v>
      </c>
      <c r="N119" s="235">
        <v>0.10511</v>
      </c>
      <c r="O119" s="235">
        <f>ROUND(E119*N119,2)</f>
        <v>1.47</v>
      </c>
      <c r="P119" s="235">
        <v>0</v>
      </c>
      <c r="Q119" s="235">
        <f>ROUND(E119*P119,2)</f>
        <v>0</v>
      </c>
      <c r="R119" s="235"/>
      <c r="S119" s="235" t="s">
        <v>113</v>
      </c>
      <c r="T119" s="235" t="s">
        <v>113</v>
      </c>
      <c r="U119" s="235">
        <v>1.5</v>
      </c>
      <c r="V119" s="235">
        <f>ROUND(E119*U119,2)</f>
        <v>21</v>
      </c>
      <c r="W119" s="235"/>
      <c r="X119" s="235" t="s">
        <v>114</v>
      </c>
      <c r="Y119" s="215"/>
      <c r="Z119" s="215"/>
      <c r="AA119" s="215"/>
      <c r="AB119" s="215"/>
      <c r="AC119" s="215"/>
      <c r="AD119" s="215"/>
      <c r="AE119" s="215"/>
      <c r="AF119" s="215"/>
      <c r="AG119" s="215" t="s">
        <v>115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ht="22.5" outlineLevel="1" x14ac:dyDescent="0.2">
      <c r="A120" s="232"/>
      <c r="B120" s="233"/>
      <c r="C120" s="264" t="s">
        <v>244</v>
      </c>
      <c r="D120" s="237"/>
      <c r="E120" s="238"/>
      <c r="F120" s="235"/>
      <c r="G120" s="235"/>
      <c r="H120" s="235"/>
      <c r="I120" s="235"/>
      <c r="J120" s="235"/>
      <c r="K120" s="235"/>
      <c r="L120" s="235"/>
      <c r="M120" s="235"/>
      <c r="N120" s="235"/>
      <c r="O120" s="235"/>
      <c r="P120" s="235"/>
      <c r="Q120" s="235"/>
      <c r="R120" s="235"/>
      <c r="S120" s="235"/>
      <c r="T120" s="235"/>
      <c r="U120" s="235"/>
      <c r="V120" s="235"/>
      <c r="W120" s="235"/>
      <c r="X120" s="235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117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32"/>
      <c r="B121" s="233"/>
      <c r="C121" s="264" t="s">
        <v>172</v>
      </c>
      <c r="D121" s="237"/>
      <c r="E121" s="238"/>
      <c r="F121" s="235"/>
      <c r="G121" s="235"/>
      <c r="H121" s="235"/>
      <c r="I121" s="235"/>
      <c r="J121" s="235"/>
      <c r="K121" s="235"/>
      <c r="L121" s="235"/>
      <c r="M121" s="235"/>
      <c r="N121" s="235"/>
      <c r="O121" s="235"/>
      <c r="P121" s="235"/>
      <c r="Q121" s="235"/>
      <c r="R121" s="235"/>
      <c r="S121" s="235"/>
      <c r="T121" s="235"/>
      <c r="U121" s="235"/>
      <c r="V121" s="235"/>
      <c r="W121" s="235"/>
      <c r="X121" s="235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117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32"/>
      <c r="B122" s="233"/>
      <c r="C122" s="264" t="s">
        <v>245</v>
      </c>
      <c r="D122" s="237"/>
      <c r="E122" s="238">
        <v>12</v>
      </c>
      <c r="F122" s="235"/>
      <c r="G122" s="235"/>
      <c r="H122" s="235"/>
      <c r="I122" s="235"/>
      <c r="J122" s="235"/>
      <c r="K122" s="235"/>
      <c r="L122" s="235"/>
      <c r="M122" s="235"/>
      <c r="N122" s="235"/>
      <c r="O122" s="235"/>
      <c r="P122" s="235"/>
      <c r="Q122" s="235"/>
      <c r="R122" s="235"/>
      <c r="S122" s="235"/>
      <c r="T122" s="235"/>
      <c r="U122" s="235"/>
      <c r="V122" s="235"/>
      <c r="W122" s="235"/>
      <c r="X122" s="235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117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32"/>
      <c r="B123" s="233"/>
      <c r="C123" s="264" t="s">
        <v>174</v>
      </c>
      <c r="D123" s="237"/>
      <c r="E123" s="238">
        <v>2</v>
      </c>
      <c r="F123" s="235"/>
      <c r="G123" s="235"/>
      <c r="H123" s="235"/>
      <c r="I123" s="235"/>
      <c r="J123" s="235"/>
      <c r="K123" s="235"/>
      <c r="L123" s="235"/>
      <c r="M123" s="235"/>
      <c r="N123" s="235"/>
      <c r="O123" s="235"/>
      <c r="P123" s="235"/>
      <c r="Q123" s="235"/>
      <c r="R123" s="235"/>
      <c r="S123" s="235"/>
      <c r="T123" s="235"/>
      <c r="U123" s="235"/>
      <c r="V123" s="235"/>
      <c r="W123" s="235"/>
      <c r="X123" s="235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117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48">
        <v>31</v>
      </c>
      <c r="B124" s="249" t="s">
        <v>246</v>
      </c>
      <c r="C124" s="263" t="s">
        <v>247</v>
      </c>
      <c r="D124" s="250" t="s">
        <v>170</v>
      </c>
      <c r="E124" s="251">
        <v>18</v>
      </c>
      <c r="F124" s="252"/>
      <c r="G124" s="253">
        <f>ROUND(E124*F124,2)</f>
        <v>0</v>
      </c>
      <c r="H124" s="236"/>
      <c r="I124" s="235">
        <f>ROUND(E124*H124,2)</f>
        <v>0</v>
      </c>
      <c r="J124" s="236"/>
      <c r="K124" s="235">
        <f>ROUND(E124*J124,2)</f>
        <v>0</v>
      </c>
      <c r="L124" s="235">
        <v>21</v>
      </c>
      <c r="M124" s="235">
        <f>G124*(1+L124/100)</f>
        <v>0</v>
      </c>
      <c r="N124" s="235">
        <v>0.159</v>
      </c>
      <c r="O124" s="235">
        <f>ROUND(E124*N124,2)</f>
        <v>2.86</v>
      </c>
      <c r="P124" s="235">
        <v>0</v>
      </c>
      <c r="Q124" s="235">
        <f>ROUND(E124*P124,2)</f>
        <v>0</v>
      </c>
      <c r="R124" s="235"/>
      <c r="S124" s="235" t="s">
        <v>171</v>
      </c>
      <c r="T124" s="235" t="s">
        <v>142</v>
      </c>
      <c r="U124" s="235">
        <v>0.52</v>
      </c>
      <c r="V124" s="235">
        <f>ROUND(E124*U124,2)</f>
        <v>9.36</v>
      </c>
      <c r="W124" s="235"/>
      <c r="X124" s="235" t="s">
        <v>114</v>
      </c>
      <c r="Y124" s="215"/>
      <c r="Z124" s="215"/>
      <c r="AA124" s="215"/>
      <c r="AB124" s="215"/>
      <c r="AC124" s="215"/>
      <c r="AD124" s="215"/>
      <c r="AE124" s="215"/>
      <c r="AF124" s="215"/>
      <c r="AG124" s="215" t="s">
        <v>115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32"/>
      <c r="B125" s="233"/>
      <c r="C125" s="264" t="s">
        <v>172</v>
      </c>
      <c r="D125" s="237"/>
      <c r="E125" s="238"/>
      <c r="F125" s="235"/>
      <c r="G125" s="235"/>
      <c r="H125" s="235"/>
      <c r="I125" s="235"/>
      <c r="J125" s="235"/>
      <c r="K125" s="235"/>
      <c r="L125" s="235"/>
      <c r="M125" s="235"/>
      <c r="N125" s="235"/>
      <c r="O125" s="235"/>
      <c r="P125" s="235"/>
      <c r="Q125" s="235"/>
      <c r="R125" s="235"/>
      <c r="S125" s="235"/>
      <c r="T125" s="235"/>
      <c r="U125" s="235"/>
      <c r="V125" s="235"/>
      <c r="W125" s="235"/>
      <c r="X125" s="235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117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ht="22.5" outlineLevel="1" x14ac:dyDescent="0.2">
      <c r="A126" s="232"/>
      <c r="B126" s="233"/>
      <c r="C126" s="264" t="s">
        <v>173</v>
      </c>
      <c r="D126" s="237"/>
      <c r="E126" s="238">
        <v>16</v>
      </c>
      <c r="F126" s="235"/>
      <c r="G126" s="235"/>
      <c r="H126" s="235"/>
      <c r="I126" s="235"/>
      <c r="J126" s="235"/>
      <c r="K126" s="235"/>
      <c r="L126" s="235"/>
      <c r="M126" s="235"/>
      <c r="N126" s="235"/>
      <c r="O126" s="235"/>
      <c r="P126" s="235"/>
      <c r="Q126" s="235"/>
      <c r="R126" s="235"/>
      <c r="S126" s="235"/>
      <c r="T126" s="235"/>
      <c r="U126" s="235"/>
      <c r="V126" s="235"/>
      <c r="W126" s="235"/>
      <c r="X126" s="235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117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32"/>
      <c r="B127" s="233"/>
      <c r="C127" s="264" t="s">
        <v>174</v>
      </c>
      <c r="D127" s="237"/>
      <c r="E127" s="238">
        <v>2</v>
      </c>
      <c r="F127" s="235"/>
      <c r="G127" s="235"/>
      <c r="H127" s="235"/>
      <c r="I127" s="235"/>
      <c r="J127" s="235"/>
      <c r="K127" s="235"/>
      <c r="L127" s="235"/>
      <c r="M127" s="235"/>
      <c r="N127" s="235"/>
      <c r="O127" s="235"/>
      <c r="P127" s="235"/>
      <c r="Q127" s="235"/>
      <c r="R127" s="235"/>
      <c r="S127" s="235"/>
      <c r="T127" s="235"/>
      <c r="U127" s="235"/>
      <c r="V127" s="235"/>
      <c r="W127" s="235"/>
      <c r="X127" s="235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117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48">
        <v>32</v>
      </c>
      <c r="B128" s="249" t="s">
        <v>248</v>
      </c>
      <c r="C128" s="263" t="s">
        <v>249</v>
      </c>
      <c r="D128" s="250" t="s">
        <v>170</v>
      </c>
      <c r="E128" s="251">
        <v>14</v>
      </c>
      <c r="F128" s="252"/>
      <c r="G128" s="253">
        <f>ROUND(E128*F128,2)</f>
        <v>0</v>
      </c>
      <c r="H128" s="236"/>
      <c r="I128" s="235">
        <f>ROUND(E128*H128,2)</f>
        <v>0</v>
      </c>
      <c r="J128" s="236"/>
      <c r="K128" s="235">
        <f>ROUND(E128*J128,2)</f>
        <v>0</v>
      </c>
      <c r="L128" s="235">
        <v>21</v>
      </c>
      <c r="M128" s="235">
        <f>G128*(1+L128/100)</f>
        <v>0</v>
      </c>
      <c r="N128" s="235">
        <v>4.1999999999999997E-3</v>
      </c>
      <c r="O128" s="235">
        <f>ROUND(E128*N128,2)</f>
        <v>0.06</v>
      </c>
      <c r="P128" s="235">
        <v>0</v>
      </c>
      <c r="Q128" s="235">
        <f>ROUND(E128*P128,2)</f>
        <v>0</v>
      </c>
      <c r="R128" s="235"/>
      <c r="S128" s="235" t="s">
        <v>171</v>
      </c>
      <c r="T128" s="235" t="s">
        <v>142</v>
      </c>
      <c r="U128" s="235">
        <v>0</v>
      </c>
      <c r="V128" s="235">
        <f>ROUND(E128*U128,2)</f>
        <v>0</v>
      </c>
      <c r="W128" s="235"/>
      <c r="X128" s="235" t="s">
        <v>178</v>
      </c>
      <c r="Y128" s="215"/>
      <c r="Z128" s="215"/>
      <c r="AA128" s="215"/>
      <c r="AB128" s="215"/>
      <c r="AC128" s="215"/>
      <c r="AD128" s="215"/>
      <c r="AE128" s="215"/>
      <c r="AF128" s="215"/>
      <c r="AG128" s="215" t="s">
        <v>179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32"/>
      <c r="B129" s="233"/>
      <c r="C129" s="264" t="s">
        <v>250</v>
      </c>
      <c r="D129" s="237"/>
      <c r="E129" s="238">
        <v>14</v>
      </c>
      <c r="F129" s="235"/>
      <c r="G129" s="235"/>
      <c r="H129" s="235"/>
      <c r="I129" s="235"/>
      <c r="J129" s="235"/>
      <c r="K129" s="235"/>
      <c r="L129" s="235"/>
      <c r="M129" s="235"/>
      <c r="N129" s="235"/>
      <c r="O129" s="235"/>
      <c r="P129" s="235"/>
      <c r="Q129" s="235"/>
      <c r="R129" s="235"/>
      <c r="S129" s="235"/>
      <c r="T129" s="235"/>
      <c r="U129" s="235"/>
      <c r="V129" s="235"/>
      <c r="W129" s="235"/>
      <c r="X129" s="235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117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x14ac:dyDescent="0.2">
      <c r="A130" s="242" t="s">
        <v>108</v>
      </c>
      <c r="B130" s="243" t="s">
        <v>60</v>
      </c>
      <c r="C130" s="262" t="s">
        <v>61</v>
      </c>
      <c r="D130" s="244"/>
      <c r="E130" s="245"/>
      <c r="F130" s="246"/>
      <c r="G130" s="247">
        <f>SUMIF(AG131:AG166,"&lt;&gt;NOR",G131:G166)</f>
        <v>0</v>
      </c>
      <c r="H130" s="241"/>
      <c r="I130" s="241">
        <f>SUM(I131:I166)</f>
        <v>0</v>
      </c>
      <c r="J130" s="241"/>
      <c r="K130" s="241">
        <f>SUM(K131:K166)</f>
        <v>0</v>
      </c>
      <c r="L130" s="241"/>
      <c r="M130" s="241">
        <f>SUM(M131:M166)</f>
        <v>0</v>
      </c>
      <c r="N130" s="241"/>
      <c r="O130" s="241">
        <f>SUM(O131:O166)</f>
        <v>62.67</v>
      </c>
      <c r="P130" s="241"/>
      <c r="Q130" s="241">
        <f>SUM(Q131:Q166)</f>
        <v>0</v>
      </c>
      <c r="R130" s="241"/>
      <c r="S130" s="241"/>
      <c r="T130" s="241"/>
      <c r="U130" s="241"/>
      <c r="V130" s="241">
        <f>SUM(V131:V166)</f>
        <v>37.700000000000003</v>
      </c>
      <c r="W130" s="241"/>
      <c r="X130" s="241"/>
      <c r="AG130" t="s">
        <v>109</v>
      </c>
    </row>
    <row r="131" spans="1:60" ht="22.5" outlineLevel="1" x14ac:dyDescent="0.2">
      <c r="A131" s="248">
        <v>33</v>
      </c>
      <c r="B131" s="249" t="s">
        <v>251</v>
      </c>
      <c r="C131" s="263" t="s">
        <v>252</v>
      </c>
      <c r="D131" s="250" t="s">
        <v>153</v>
      </c>
      <c r="E131" s="251">
        <v>28.555</v>
      </c>
      <c r="F131" s="252"/>
      <c r="G131" s="253">
        <f>ROUND(E131*F131,2)</f>
        <v>0</v>
      </c>
      <c r="H131" s="236"/>
      <c r="I131" s="235">
        <f>ROUND(E131*H131,2)</f>
        <v>0</v>
      </c>
      <c r="J131" s="236"/>
      <c r="K131" s="235">
        <f>ROUND(E131*J131,2)</f>
        <v>0</v>
      </c>
      <c r="L131" s="235">
        <v>21</v>
      </c>
      <c r="M131" s="235">
        <f>G131*(1+L131/100)</f>
        <v>0</v>
      </c>
      <c r="N131" s="235">
        <v>0.28799999999999998</v>
      </c>
      <c r="O131" s="235">
        <f>ROUND(E131*N131,2)</f>
        <v>8.2200000000000006</v>
      </c>
      <c r="P131" s="235">
        <v>0</v>
      </c>
      <c r="Q131" s="235">
        <f>ROUND(E131*P131,2)</f>
        <v>0</v>
      </c>
      <c r="R131" s="235"/>
      <c r="S131" s="235" t="s">
        <v>113</v>
      </c>
      <c r="T131" s="235" t="s">
        <v>113</v>
      </c>
      <c r="U131" s="235">
        <v>0.02</v>
      </c>
      <c r="V131" s="235">
        <f>ROUND(E131*U131,2)</f>
        <v>0.56999999999999995</v>
      </c>
      <c r="W131" s="235"/>
      <c r="X131" s="235" t="s">
        <v>114</v>
      </c>
      <c r="Y131" s="215"/>
      <c r="Z131" s="215"/>
      <c r="AA131" s="215"/>
      <c r="AB131" s="215"/>
      <c r="AC131" s="215"/>
      <c r="AD131" s="215"/>
      <c r="AE131" s="215"/>
      <c r="AF131" s="215"/>
      <c r="AG131" s="215" t="s">
        <v>115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ht="22.5" outlineLevel="1" x14ac:dyDescent="0.2">
      <c r="A132" s="232"/>
      <c r="B132" s="233"/>
      <c r="C132" s="264" t="s">
        <v>157</v>
      </c>
      <c r="D132" s="237"/>
      <c r="E132" s="238">
        <v>17.954999999999998</v>
      </c>
      <c r="F132" s="235"/>
      <c r="G132" s="235"/>
      <c r="H132" s="235"/>
      <c r="I132" s="235"/>
      <c r="J132" s="235"/>
      <c r="K132" s="235"/>
      <c r="L132" s="235"/>
      <c r="M132" s="235"/>
      <c r="N132" s="235"/>
      <c r="O132" s="235"/>
      <c r="P132" s="235"/>
      <c r="Q132" s="235"/>
      <c r="R132" s="235"/>
      <c r="S132" s="235"/>
      <c r="T132" s="235"/>
      <c r="U132" s="235"/>
      <c r="V132" s="235"/>
      <c r="W132" s="235"/>
      <c r="X132" s="235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117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ht="22.5" outlineLevel="1" x14ac:dyDescent="0.2">
      <c r="A133" s="232"/>
      <c r="B133" s="233"/>
      <c r="C133" s="264" t="s">
        <v>158</v>
      </c>
      <c r="D133" s="237"/>
      <c r="E133" s="238">
        <v>10.6</v>
      </c>
      <c r="F133" s="235"/>
      <c r="G133" s="235"/>
      <c r="H133" s="235"/>
      <c r="I133" s="235"/>
      <c r="J133" s="235"/>
      <c r="K133" s="235"/>
      <c r="L133" s="235"/>
      <c r="M133" s="235"/>
      <c r="N133" s="235"/>
      <c r="O133" s="235"/>
      <c r="P133" s="235"/>
      <c r="Q133" s="235"/>
      <c r="R133" s="235"/>
      <c r="S133" s="235"/>
      <c r="T133" s="235"/>
      <c r="U133" s="235"/>
      <c r="V133" s="235"/>
      <c r="W133" s="235"/>
      <c r="X133" s="235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117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ht="33.75" outlineLevel="1" x14ac:dyDescent="0.2">
      <c r="A134" s="248">
        <v>34</v>
      </c>
      <c r="B134" s="249" t="s">
        <v>253</v>
      </c>
      <c r="C134" s="263" t="s">
        <v>254</v>
      </c>
      <c r="D134" s="250" t="s">
        <v>153</v>
      </c>
      <c r="E134" s="251">
        <v>17.186399999999999</v>
      </c>
      <c r="F134" s="252"/>
      <c r="G134" s="253">
        <f>ROUND(E134*F134,2)</f>
        <v>0</v>
      </c>
      <c r="H134" s="236"/>
      <c r="I134" s="235">
        <f>ROUND(E134*H134,2)</f>
        <v>0</v>
      </c>
      <c r="J134" s="236"/>
      <c r="K134" s="235">
        <f>ROUND(E134*J134,2)</f>
        <v>0</v>
      </c>
      <c r="L134" s="235">
        <v>21</v>
      </c>
      <c r="M134" s="235">
        <f>G134*(1+L134/100)</f>
        <v>0</v>
      </c>
      <c r="N134" s="235">
        <v>0.378</v>
      </c>
      <c r="O134" s="235">
        <f>ROUND(E134*N134,2)</f>
        <v>6.5</v>
      </c>
      <c r="P134" s="235">
        <v>0</v>
      </c>
      <c r="Q134" s="235">
        <f>ROUND(E134*P134,2)</f>
        <v>0</v>
      </c>
      <c r="R134" s="235"/>
      <c r="S134" s="235" t="s">
        <v>113</v>
      </c>
      <c r="T134" s="235" t="s">
        <v>113</v>
      </c>
      <c r="U134" s="235">
        <v>0.03</v>
      </c>
      <c r="V134" s="235">
        <f>ROUND(E134*U134,2)</f>
        <v>0.52</v>
      </c>
      <c r="W134" s="235"/>
      <c r="X134" s="235" t="s">
        <v>114</v>
      </c>
      <c r="Y134" s="215"/>
      <c r="Z134" s="215"/>
      <c r="AA134" s="215"/>
      <c r="AB134" s="215"/>
      <c r="AC134" s="215"/>
      <c r="AD134" s="215"/>
      <c r="AE134" s="215"/>
      <c r="AF134" s="215"/>
      <c r="AG134" s="215" t="s">
        <v>115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32"/>
      <c r="B135" s="233"/>
      <c r="C135" s="264" t="s">
        <v>119</v>
      </c>
      <c r="D135" s="237"/>
      <c r="E135" s="238"/>
      <c r="F135" s="235"/>
      <c r="G135" s="235"/>
      <c r="H135" s="235"/>
      <c r="I135" s="235"/>
      <c r="J135" s="235"/>
      <c r="K135" s="235"/>
      <c r="L135" s="235"/>
      <c r="M135" s="235"/>
      <c r="N135" s="235"/>
      <c r="O135" s="235"/>
      <c r="P135" s="235"/>
      <c r="Q135" s="235"/>
      <c r="R135" s="235"/>
      <c r="S135" s="235"/>
      <c r="T135" s="235"/>
      <c r="U135" s="235"/>
      <c r="V135" s="235"/>
      <c r="W135" s="235"/>
      <c r="X135" s="235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117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ht="22.5" outlineLevel="1" x14ac:dyDescent="0.2">
      <c r="A136" s="232"/>
      <c r="B136" s="233"/>
      <c r="C136" s="264" t="s">
        <v>155</v>
      </c>
      <c r="D136" s="237"/>
      <c r="E136" s="238">
        <v>17.186399999999999</v>
      </c>
      <c r="F136" s="235"/>
      <c r="G136" s="235"/>
      <c r="H136" s="235"/>
      <c r="I136" s="235"/>
      <c r="J136" s="235"/>
      <c r="K136" s="235"/>
      <c r="L136" s="235"/>
      <c r="M136" s="235"/>
      <c r="N136" s="235"/>
      <c r="O136" s="235"/>
      <c r="P136" s="235"/>
      <c r="Q136" s="235"/>
      <c r="R136" s="235"/>
      <c r="S136" s="235"/>
      <c r="T136" s="235"/>
      <c r="U136" s="235"/>
      <c r="V136" s="235"/>
      <c r="W136" s="235"/>
      <c r="X136" s="235"/>
      <c r="Y136" s="215"/>
      <c r="Z136" s="215"/>
      <c r="AA136" s="215"/>
      <c r="AB136" s="215"/>
      <c r="AC136" s="215"/>
      <c r="AD136" s="215"/>
      <c r="AE136" s="215"/>
      <c r="AF136" s="215"/>
      <c r="AG136" s="215" t="s">
        <v>117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ht="33.75" outlineLevel="1" x14ac:dyDescent="0.2">
      <c r="A137" s="248">
        <v>35</v>
      </c>
      <c r="B137" s="249" t="s">
        <v>255</v>
      </c>
      <c r="C137" s="263" t="s">
        <v>256</v>
      </c>
      <c r="D137" s="250" t="s">
        <v>153</v>
      </c>
      <c r="E137" s="251">
        <v>61.3</v>
      </c>
      <c r="F137" s="252"/>
      <c r="G137" s="253">
        <f>ROUND(E137*F137,2)</f>
        <v>0</v>
      </c>
      <c r="H137" s="236"/>
      <c r="I137" s="235">
        <f>ROUND(E137*H137,2)</f>
        <v>0</v>
      </c>
      <c r="J137" s="236"/>
      <c r="K137" s="235">
        <f>ROUND(E137*J137,2)</f>
        <v>0</v>
      </c>
      <c r="L137" s="235">
        <v>21</v>
      </c>
      <c r="M137" s="235">
        <f>G137*(1+L137/100)</f>
        <v>0</v>
      </c>
      <c r="N137" s="235">
        <v>0.55125000000000002</v>
      </c>
      <c r="O137" s="235">
        <f>ROUND(E137*N137,2)</f>
        <v>33.79</v>
      </c>
      <c r="P137" s="235">
        <v>0</v>
      </c>
      <c r="Q137" s="235">
        <f>ROUND(E137*P137,2)</f>
        <v>0</v>
      </c>
      <c r="R137" s="235"/>
      <c r="S137" s="235" t="s">
        <v>113</v>
      </c>
      <c r="T137" s="235" t="s">
        <v>113</v>
      </c>
      <c r="U137" s="235">
        <v>0.03</v>
      </c>
      <c r="V137" s="235">
        <f>ROUND(E137*U137,2)</f>
        <v>1.84</v>
      </c>
      <c r="W137" s="235"/>
      <c r="X137" s="235" t="s">
        <v>114</v>
      </c>
      <c r="Y137" s="215"/>
      <c r="Z137" s="215"/>
      <c r="AA137" s="215"/>
      <c r="AB137" s="215"/>
      <c r="AC137" s="215"/>
      <c r="AD137" s="215"/>
      <c r="AE137" s="215"/>
      <c r="AF137" s="215"/>
      <c r="AG137" s="215" t="s">
        <v>115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32"/>
      <c r="B138" s="233"/>
      <c r="C138" s="264" t="s">
        <v>116</v>
      </c>
      <c r="D138" s="237"/>
      <c r="E138" s="238"/>
      <c r="F138" s="235"/>
      <c r="G138" s="235"/>
      <c r="H138" s="235"/>
      <c r="I138" s="235"/>
      <c r="J138" s="235"/>
      <c r="K138" s="235"/>
      <c r="L138" s="235"/>
      <c r="M138" s="235"/>
      <c r="N138" s="235"/>
      <c r="O138" s="235"/>
      <c r="P138" s="235"/>
      <c r="Q138" s="235"/>
      <c r="R138" s="235"/>
      <c r="S138" s="235"/>
      <c r="T138" s="235"/>
      <c r="U138" s="235"/>
      <c r="V138" s="235"/>
      <c r="W138" s="235"/>
      <c r="X138" s="235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117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ht="22.5" outlineLevel="1" x14ac:dyDescent="0.2">
      <c r="A139" s="232"/>
      <c r="B139" s="233"/>
      <c r="C139" s="264" t="s">
        <v>154</v>
      </c>
      <c r="D139" s="237"/>
      <c r="E139" s="238">
        <v>48.7</v>
      </c>
      <c r="F139" s="235"/>
      <c r="G139" s="235"/>
      <c r="H139" s="235"/>
      <c r="I139" s="235"/>
      <c r="J139" s="235"/>
      <c r="K139" s="235"/>
      <c r="L139" s="235"/>
      <c r="M139" s="235"/>
      <c r="N139" s="235"/>
      <c r="O139" s="235"/>
      <c r="P139" s="235"/>
      <c r="Q139" s="235"/>
      <c r="R139" s="235"/>
      <c r="S139" s="235"/>
      <c r="T139" s="235"/>
      <c r="U139" s="235"/>
      <c r="V139" s="235"/>
      <c r="W139" s="235"/>
      <c r="X139" s="235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117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32"/>
      <c r="B140" s="233"/>
      <c r="C140" s="264" t="s">
        <v>119</v>
      </c>
      <c r="D140" s="237"/>
      <c r="E140" s="238"/>
      <c r="F140" s="235"/>
      <c r="G140" s="235"/>
      <c r="H140" s="235"/>
      <c r="I140" s="235"/>
      <c r="J140" s="235"/>
      <c r="K140" s="235"/>
      <c r="L140" s="235"/>
      <c r="M140" s="235"/>
      <c r="N140" s="235"/>
      <c r="O140" s="235"/>
      <c r="P140" s="235"/>
      <c r="Q140" s="235"/>
      <c r="R140" s="235"/>
      <c r="S140" s="235"/>
      <c r="T140" s="235"/>
      <c r="U140" s="235"/>
      <c r="V140" s="235"/>
      <c r="W140" s="235"/>
      <c r="X140" s="235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117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ht="22.5" outlineLevel="1" x14ac:dyDescent="0.2">
      <c r="A141" s="232"/>
      <c r="B141" s="233"/>
      <c r="C141" s="264" t="s">
        <v>257</v>
      </c>
      <c r="D141" s="237"/>
      <c r="E141" s="238">
        <v>12.6</v>
      </c>
      <c r="F141" s="235"/>
      <c r="G141" s="235"/>
      <c r="H141" s="235"/>
      <c r="I141" s="235"/>
      <c r="J141" s="235"/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  <c r="U141" s="235"/>
      <c r="V141" s="235"/>
      <c r="W141" s="235"/>
      <c r="X141" s="235"/>
      <c r="Y141" s="215"/>
      <c r="Z141" s="215"/>
      <c r="AA141" s="215"/>
      <c r="AB141" s="215"/>
      <c r="AC141" s="215"/>
      <c r="AD141" s="215"/>
      <c r="AE141" s="215"/>
      <c r="AF141" s="215"/>
      <c r="AG141" s="215" t="s">
        <v>117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ht="33.75" outlineLevel="1" x14ac:dyDescent="0.2">
      <c r="A142" s="248">
        <v>36</v>
      </c>
      <c r="B142" s="249" t="s">
        <v>258</v>
      </c>
      <c r="C142" s="263" t="s">
        <v>259</v>
      </c>
      <c r="D142" s="250" t="s">
        <v>153</v>
      </c>
      <c r="E142" s="251">
        <v>12.6</v>
      </c>
      <c r="F142" s="252"/>
      <c r="G142" s="253">
        <f>ROUND(E142*F142,2)</f>
        <v>0</v>
      </c>
      <c r="H142" s="236"/>
      <c r="I142" s="235">
        <f>ROUND(E142*H142,2)</f>
        <v>0</v>
      </c>
      <c r="J142" s="236"/>
      <c r="K142" s="235">
        <f>ROUND(E142*J142,2)</f>
        <v>0</v>
      </c>
      <c r="L142" s="235">
        <v>21</v>
      </c>
      <c r="M142" s="235">
        <f>G142*(1+L142/100)</f>
        <v>0</v>
      </c>
      <c r="N142" s="235">
        <v>9.2799999999999994E-2</v>
      </c>
      <c r="O142" s="235">
        <f>ROUND(E142*N142,2)</f>
        <v>1.17</v>
      </c>
      <c r="P142" s="235">
        <v>0</v>
      </c>
      <c r="Q142" s="235">
        <f>ROUND(E142*P142,2)</f>
        <v>0</v>
      </c>
      <c r="R142" s="235"/>
      <c r="S142" s="235" t="s">
        <v>113</v>
      </c>
      <c r="T142" s="235" t="s">
        <v>113</v>
      </c>
      <c r="U142" s="235">
        <v>0.48</v>
      </c>
      <c r="V142" s="235">
        <f>ROUND(E142*U142,2)</f>
        <v>6.05</v>
      </c>
      <c r="W142" s="235"/>
      <c r="X142" s="235" t="s">
        <v>114</v>
      </c>
      <c r="Y142" s="215"/>
      <c r="Z142" s="215"/>
      <c r="AA142" s="215"/>
      <c r="AB142" s="215"/>
      <c r="AC142" s="215"/>
      <c r="AD142" s="215"/>
      <c r="AE142" s="215"/>
      <c r="AF142" s="215"/>
      <c r="AG142" s="215" t="s">
        <v>115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ht="33.75" outlineLevel="1" x14ac:dyDescent="0.2">
      <c r="A143" s="232"/>
      <c r="B143" s="233"/>
      <c r="C143" s="264" t="s">
        <v>260</v>
      </c>
      <c r="D143" s="237"/>
      <c r="E143" s="238"/>
      <c r="F143" s="235"/>
      <c r="G143" s="235"/>
      <c r="H143" s="235"/>
      <c r="I143" s="235"/>
      <c r="J143" s="235"/>
      <c r="K143" s="235"/>
      <c r="L143" s="235"/>
      <c r="M143" s="235"/>
      <c r="N143" s="235"/>
      <c r="O143" s="235"/>
      <c r="P143" s="235"/>
      <c r="Q143" s="235"/>
      <c r="R143" s="235"/>
      <c r="S143" s="235"/>
      <c r="T143" s="235"/>
      <c r="U143" s="235"/>
      <c r="V143" s="235"/>
      <c r="W143" s="235"/>
      <c r="X143" s="235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117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32"/>
      <c r="B144" s="233"/>
      <c r="C144" s="264" t="s">
        <v>190</v>
      </c>
      <c r="D144" s="237"/>
      <c r="E144" s="238"/>
      <c r="F144" s="235"/>
      <c r="G144" s="235"/>
      <c r="H144" s="235"/>
      <c r="I144" s="235"/>
      <c r="J144" s="235"/>
      <c r="K144" s="235"/>
      <c r="L144" s="235"/>
      <c r="M144" s="235"/>
      <c r="N144" s="235"/>
      <c r="O144" s="235"/>
      <c r="P144" s="235"/>
      <c r="Q144" s="235"/>
      <c r="R144" s="235"/>
      <c r="S144" s="235"/>
      <c r="T144" s="235"/>
      <c r="U144" s="235"/>
      <c r="V144" s="235"/>
      <c r="W144" s="235"/>
      <c r="X144" s="235"/>
      <c r="Y144" s="215"/>
      <c r="Z144" s="215"/>
      <c r="AA144" s="215"/>
      <c r="AB144" s="215"/>
      <c r="AC144" s="215"/>
      <c r="AD144" s="215"/>
      <c r="AE144" s="215"/>
      <c r="AF144" s="215"/>
      <c r="AG144" s="215" t="s">
        <v>117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32"/>
      <c r="B145" s="233"/>
      <c r="C145" s="264" t="s">
        <v>261</v>
      </c>
      <c r="D145" s="237"/>
      <c r="E145" s="238">
        <v>9.8000000000000007</v>
      </c>
      <c r="F145" s="235"/>
      <c r="G145" s="235"/>
      <c r="H145" s="235"/>
      <c r="I145" s="235"/>
      <c r="J145" s="235"/>
      <c r="K145" s="235"/>
      <c r="L145" s="235"/>
      <c r="M145" s="235"/>
      <c r="N145" s="235"/>
      <c r="O145" s="235"/>
      <c r="P145" s="235"/>
      <c r="Q145" s="235"/>
      <c r="R145" s="235"/>
      <c r="S145" s="235"/>
      <c r="T145" s="235"/>
      <c r="U145" s="235"/>
      <c r="V145" s="235"/>
      <c r="W145" s="235"/>
      <c r="X145" s="235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117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">
      <c r="A146" s="232"/>
      <c r="B146" s="233"/>
      <c r="C146" s="264" t="s">
        <v>262</v>
      </c>
      <c r="D146" s="237"/>
      <c r="E146" s="238">
        <v>2.8</v>
      </c>
      <c r="F146" s="235"/>
      <c r="G146" s="235"/>
      <c r="H146" s="235"/>
      <c r="I146" s="235"/>
      <c r="J146" s="235"/>
      <c r="K146" s="235"/>
      <c r="L146" s="235"/>
      <c r="M146" s="235"/>
      <c r="N146" s="235"/>
      <c r="O146" s="235"/>
      <c r="P146" s="235"/>
      <c r="Q146" s="235"/>
      <c r="R146" s="235"/>
      <c r="S146" s="235"/>
      <c r="T146" s="235"/>
      <c r="U146" s="235"/>
      <c r="V146" s="235"/>
      <c r="W146" s="235"/>
      <c r="X146" s="235"/>
      <c r="Y146" s="215"/>
      <c r="Z146" s="215"/>
      <c r="AA146" s="215"/>
      <c r="AB146" s="215"/>
      <c r="AC146" s="215"/>
      <c r="AD146" s="215"/>
      <c r="AE146" s="215"/>
      <c r="AF146" s="215"/>
      <c r="AG146" s="215" t="s">
        <v>117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48">
        <v>37</v>
      </c>
      <c r="B147" s="249" t="s">
        <v>263</v>
      </c>
      <c r="C147" s="263" t="s">
        <v>264</v>
      </c>
      <c r="D147" s="250" t="s">
        <v>223</v>
      </c>
      <c r="E147" s="251">
        <v>11.13</v>
      </c>
      <c r="F147" s="252"/>
      <c r="G147" s="253">
        <f>ROUND(E147*F147,2)</f>
        <v>0</v>
      </c>
      <c r="H147" s="236"/>
      <c r="I147" s="235">
        <f>ROUND(E147*H147,2)</f>
        <v>0</v>
      </c>
      <c r="J147" s="236"/>
      <c r="K147" s="235">
        <f>ROUND(E147*J147,2)</f>
        <v>0</v>
      </c>
      <c r="L147" s="235">
        <v>21</v>
      </c>
      <c r="M147" s="235">
        <f>G147*(1+L147/100)</f>
        <v>0</v>
      </c>
      <c r="N147" s="235">
        <v>3.3E-4</v>
      </c>
      <c r="O147" s="235">
        <f>ROUND(E147*N147,2)</f>
        <v>0</v>
      </c>
      <c r="P147" s="235">
        <v>0</v>
      </c>
      <c r="Q147" s="235">
        <f>ROUND(E147*P147,2)</f>
        <v>0</v>
      </c>
      <c r="R147" s="235"/>
      <c r="S147" s="235" t="s">
        <v>113</v>
      </c>
      <c r="T147" s="235" t="s">
        <v>113</v>
      </c>
      <c r="U147" s="235">
        <v>0.41</v>
      </c>
      <c r="V147" s="235">
        <f>ROUND(E147*U147,2)</f>
        <v>4.5599999999999996</v>
      </c>
      <c r="W147" s="235"/>
      <c r="X147" s="235" t="s">
        <v>114</v>
      </c>
      <c r="Y147" s="215"/>
      <c r="Z147" s="215"/>
      <c r="AA147" s="215"/>
      <c r="AB147" s="215"/>
      <c r="AC147" s="215"/>
      <c r="AD147" s="215"/>
      <c r="AE147" s="215"/>
      <c r="AF147" s="215"/>
      <c r="AG147" s="215" t="s">
        <v>115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32"/>
      <c r="B148" s="233"/>
      <c r="C148" s="264" t="s">
        <v>265</v>
      </c>
      <c r="D148" s="237"/>
      <c r="E148" s="238">
        <v>11.13</v>
      </c>
      <c r="F148" s="235"/>
      <c r="G148" s="235"/>
      <c r="H148" s="235"/>
      <c r="I148" s="235"/>
      <c r="J148" s="235"/>
      <c r="K148" s="235"/>
      <c r="L148" s="235"/>
      <c r="M148" s="235"/>
      <c r="N148" s="235"/>
      <c r="O148" s="235"/>
      <c r="P148" s="235"/>
      <c r="Q148" s="235"/>
      <c r="R148" s="235"/>
      <c r="S148" s="235"/>
      <c r="T148" s="235"/>
      <c r="U148" s="235"/>
      <c r="V148" s="235"/>
      <c r="W148" s="235"/>
      <c r="X148" s="235"/>
      <c r="Y148" s="215"/>
      <c r="Z148" s="215"/>
      <c r="AA148" s="215"/>
      <c r="AB148" s="215"/>
      <c r="AC148" s="215"/>
      <c r="AD148" s="215"/>
      <c r="AE148" s="215"/>
      <c r="AF148" s="215"/>
      <c r="AG148" s="215" t="s">
        <v>117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48">
        <v>38</v>
      </c>
      <c r="B149" s="249" t="s">
        <v>266</v>
      </c>
      <c r="C149" s="263" t="s">
        <v>267</v>
      </c>
      <c r="D149" s="250" t="s">
        <v>223</v>
      </c>
      <c r="E149" s="251">
        <v>5.2</v>
      </c>
      <c r="F149" s="252"/>
      <c r="G149" s="253">
        <f>ROUND(E149*F149,2)</f>
        <v>0</v>
      </c>
      <c r="H149" s="236"/>
      <c r="I149" s="235">
        <f>ROUND(E149*H149,2)</f>
        <v>0</v>
      </c>
      <c r="J149" s="236"/>
      <c r="K149" s="235">
        <f>ROUND(E149*J149,2)</f>
        <v>0</v>
      </c>
      <c r="L149" s="235">
        <v>21</v>
      </c>
      <c r="M149" s="235">
        <f>G149*(1+L149/100)</f>
        <v>0</v>
      </c>
      <c r="N149" s="235">
        <v>3.6000000000000002E-4</v>
      </c>
      <c r="O149" s="235">
        <f>ROUND(E149*N149,2)</f>
        <v>0</v>
      </c>
      <c r="P149" s="235">
        <v>0</v>
      </c>
      <c r="Q149" s="235">
        <f>ROUND(E149*P149,2)</f>
        <v>0</v>
      </c>
      <c r="R149" s="235"/>
      <c r="S149" s="235" t="s">
        <v>113</v>
      </c>
      <c r="T149" s="235" t="s">
        <v>113</v>
      </c>
      <c r="U149" s="235">
        <v>0.43</v>
      </c>
      <c r="V149" s="235">
        <f>ROUND(E149*U149,2)</f>
        <v>2.2400000000000002</v>
      </c>
      <c r="W149" s="235"/>
      <c r="X149" s="235" t="s">
        <v>114</v>
      </c>
      <c r="Y149" s="215"/>
      <c r="Z149" s="215"/>
      <c r="AA149" s="215"/>
      <c r="AB149" s="215"/>
      <c r="AC149" s="215"/>
      <c r="AD149" s="215"/>
      <c r="AE149" s="215"/>
      <c r="AF149" s="215"/>
      <c r="AG149" s="215" t="s">
        <v>115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32"/>
      <c r="B150" s="233"/>
      <c r="C150" s="264" t="s">
        <v>268</v>
      </c>
      <c r="D150" s="237"/>
      <c r="E150" s="238">
        <v>5.2</v>
      </c>
      <c r="F150" s="235"/>
      <c r="G150" s="235"/>
      <c r="H150" s="235"/>
      <c r="I150" s="235"/>
      <c r="J150" s="235"/>
      <c r="K150" s="235"/>
      <c r="L150" s="235"/>
      <c r="M150" s="235"/>
      <c r="N150" s="235"/>
      <c r="O150" s="235"/>
      <c r="P150" s="235"/>
      <c r="Q150" s="235"/>
      <c r="R150" s="235"/>
      <c r="S150" s="235"/>
      <c r="T150" s="235"/>
      <c r="U150" s="235"/>
      <c r="V150" s="235"/>
      <c r="W150" s="235"/>
      <c r="X150" s="235"/>
      <c r="Y150" s="215"/>
      <c r="Z150" s="215"/>
      <c r="AA150" s="215"/>
      <c r="AB150" s="215"/>
      <c r="AC150" s="215"/>
      <c r="AD150" s="215"/>
      <c r="AE150" s="215"/>
      <c r="AF150" s="215"/>
      <c r="AG150" s="215" t="s">
        <v>117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ht="33.75" outlineLevel="1" x14ac:dyDescent="0.2">
      <c r="A151" s="248">
        <v>39</v>
      </c>
      <c r="B151" s="249" t="s">
        <v>269</v>
      </c>
      <c r="C151" s="263" t="s">
        <v>270</v>
      </c>
      <c r="D151" s="250" t="s">
        <v>153</v>
      </c>
      <c r="E151" s="251">
        <v>48.7</v>
      </c>
      <c r="F151" s="252"/>
      <c r="G151" s="253">
        <f>ROUND(E151*F151,2)</f>
        <v>0</v>
      </c>
      <c r="H151" s="236"/>
      <c r="I151" s="235">
        <f>ROUND(E151*H151,2)</f>
        <v>0</v>
      </c>
      <c r="J151" s="236"/>
      <c r="K151" s="235">
        <f>ROUND(E151*J151,2)</f>
        <v>0</v>
      </c>
      <c r="L151" s="235">
        <v>21</v>
      </c>
      <c r="M151" s="235">
        <f>G151*(1+L151/100)</f>
        <v>0</v>
      </c>
      <c r="N151" s="235">
        <v>9.2799999999999994E-2</v>
      </c>
      <c r="O151" s="235">
        <f>ROUND(E151*N151,2)</f>
        <v>4.5199999999999996</v>
      </c>
      <c r="P151" s="235">
        <v>0</v>
      </c>
      <c r="Q151" s="235">
        <f>ROUND(E151*P151,2)</f>
        <v>0</v>
      </c>
      <c r="R151" s="235"/>
      <c r="S151" s="235" t="s">
        <v>171</v>
      </c>
      <c r="T151" s="235" t="s">
        <v>142</v>
      </c>
      <c r="U151" s="235">
        <v>0.45</v>
      </c>
      <c r="V151" s="235">
        <f>ROUND(E151*U151,2)</f>
        <v>21.92</v>
      </c>
      <c r="W151" s="235"/>
      <c r="X151" s="235" t="s">
        <v>114</v>
      </c>
      <c r="Y151" s="215"/>
      <c r="Z151" s="215"/>
      <c r="AA151" s="215"/>
      <c r="AB151" s="215"/>
      <c r="AC151" s="215"/>
      <c r="AD151" s="215"/>
      <c r="AE151" s="215"/>
      <c r="AF151" s="215"/>
      <c r="AG151" s="215" t="s">
        <v>115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ht="33.75" outlineLevel="1" x14ac:dyDescent="0.2">
      <c r="A152" s="232"/>
      <c r="B152" s="233"/>
      <c r="C152" s="264" t="s">
        <v>271</v>
      </c>
      <c r="D152" s="237"/>
      <c r="E152" s="238"/>
      <c r="F152" s="235"/>
      <c r="G152" s="235"/>
      <c r="H152" s="235"/>
      <c r="I152" s="235"/>
      <c r="J152" s="235"/>
      <c r="K152" s="235"/>
      <c r="L152" s="235"/>
      <c r="M152" s="235"/>
      <c r="N152" s="235"/>
      <c r="O152" s="235"/>
      <c r="P152" s="235"/>
      <c r="Q152" s="235"/>
      <c r="R152" s="235"/>
      <c r="S152" s="235"/>
      <c r="T152" s="235"/>
      <c r="U152" s="235"/>
      <c r="V152" s="235"/>
      <c r="W152" s="235"/>
      <c r="X152" s="235"/>
      <c r="Y152" s="215"/>
      <c r="Z152" s="215"/>
      <c r="AA152" s="215"/>
      <c r="AB152" s="215"/>
      <c r="AC152" s="215"/>
      <c r="AD152" s="215"/>
      <c r="AE152" s="215"/>
      <c r="AF152" s="215"/>
      <c r="AG152" s="215" t="s">
        <v>117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ht="22.5" outlineLevel="1" x14ac:dyDescent="0.2">
      <c r="A153" s="232"/>
      <c r="B153" s="233"/>
      <c r="C153" s="264" t="s">
        <v>272</v>
      </c>
      <c r="D153" s="237"/>
      <c r="E153" s="238">
        <v>47.6</v>
      </c>
      <c r="F153" s="235"/>
      <c r="G153" s="235"/>
      <c r="H153" s="235"/>
      <c r="I153" s="235"/>
      <c r="J153" s="235"/>
      <c r="K153" s="235"/>
      <c r="L153" s="235"/>
      <c r="M153" s="235"/>
      <c r="N153" s="235"/>
      <c r="O153" s="235"/>
      <c r="P153" s="235"/>
      <c r="Q153" s="235"/>
      <c r="R153" s="235"/>
      <c r="S153" s="235"/>
      <c r="T153" s="235"/>
      <c r="U153" s="235"/>
      <c r="V153" s="235"/>
      <c r="W153" s="235"/>
      <c r="X153" s="235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117</v>
      </c>
      <c r="AH153" s="215">
        <v>0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ht="22.5" outlineLevel="1" x14ac:dyDescent="0.2">
      <c r="A154" s="232"/>
      <c r="B154" s="233"/>
      <c r="C154" s="264" t="s">
        <v>273</v>
      </c>
      <c r="D154" s="237"/>
      <c r="E154" s="238">
        <v>1.1000000000000001</v>
      </c>
      <c r="F154" s="235"/>
      <c r="G154" s="235"/>
      <c r="H154" s="235"/>
      <c r="I154" s="235"/>
      <c r="J154" s="235"/>
      <c r="K154" s="235"/>
      <c r="L154" s="235"/>
      <c r="M154" s="235"/>
      <c r="N154" s="235"/>
      <c r="O154" s="235"/>
      <c r="P154" s="235"/>
      <c r="Q154" s="235"/>
      <c r="R154" s="235"/>
      <c r="S154" s="235"/>
      <c r="T154" s="235"/>
      <c r="U154" s="235"/>
      <c r="V154" s="235"/>
      <c r="W154" s="235"/>
      <c r="X154" s="235"/>
      <c r="Y154" s="215"/>
      <c r="Z154" s="215"/>
      <c r="AA154" s="215"/>
      <c r="AB154" s="215"/>
      <c r="AC154" s="215"/>
      <c r="AD154" s="215"/>
      <c r="AE154" s="215"/>
      <c r="AF154" s="215"/>
      <c r="AG154" s="215" t="s">
        <v>117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ht="22.5" outlineLevel="1" x14ac:dyDescent="0.2">
      <c r="A155" s="248">
        <v>40</v>
      </c>
      <c r="B155" s="249" t="s">
        <v>274</v>
      </c>
      <c r="C155" s="263" t="s">
        <v>275</v>
      </c>
      <c r="D155" s="250" t="s">
        <v>153</v>
      </c>
      <c r="E155" s="251">
        <v>47.6</v>
      </c>
      <c r="F155" s="252"/>
      <c r="G155" s="253">
        <f>ROUND(E155*F155,2)</f>
        <v>0</v>
      </c>
      <c r="H155" s="236"/>
      <c r="I155" s="235">
        <f>ROUND(E155*H155,2)</f>
        <v>0</v>
      </c>
      <c r="J155" s="236"/>
      <c r="K155" s="235">
        <f>ROUND(E155*J155,2)</f>
        <v>0</v>
      </c>
      <c r="L155" s="235">
        <v>21</v>
      </c>
      <c r="M155" s="235">
        <f>G155*(1+L155/100)</f>
        <v>0</v>
      </c>
      <c r="N155" s="235">
        <v>0.129</v>
      </c>
      <c r="O155" s="235">
        <f>ROUND(E155*N155,2)</f>
        <v>6.14</v>
      </c>
      <c r="P155" s="235">
        <v>0</v>
      </c>
      <c r="Q155" s="235">
        <f>ROUND(E155*P155,2)</f>
        <v>0</v>
      </c>
      <c r="R155" s="235" t="s">
        <v>177</v>
      </c>
      <c r="S155" s="235" t="s">
        <v>113</v>
      </c>
      <c r="T155" s="235" t="s">
        <v>113</v>
      </c>
      <c r="U155" s="235">
        <v>0</v>
      </c>
      <c r="V155" s="235">
        <f>ROUND(E155*U155,2)</f>
        <v>0</v>
      </c>
      <c r="W155" s="235"/>
      <c r="X155" s="235" t="s">
        <v>178</v>
      </c>
      <c r="Y155" s="215"/>
      <c r="Z155" s="215"/>
      <c r="AA155" s="215"/>
      <c r="AB155" s="215"/>
      <c r="AC155" s="215"/>
      <c r="AD155" s="215"/>
      <c r="AE155" s="215"/>
      <c r="AF155" s="215"/>
      <c r="AG155" s="215" t="s">
        <v>179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ht="22.5" outlineLevel="1" x14ac:dyDescent="0.2">
      <c r="A156" s="232"/>
      <c r="B156" s="233"/>
      <c r="C156" s="264" t="s">
        <v>276</v>
      </c>
      <c r="D156" s="237"/>
      <c r="E156" s="238"/>
      <c r="F156" s="235"/>
      <c r="G156" s="235"/>
      <c r="H156" s="235"/>
      <c r="I156" s="235"/>
      <c r="J156" s="235"/>
      <c r="K156" s="235"/>
      <c r="L156" s="235"/>
      <c r="M156" s="235"/>
      <c r="N156" s="235"/>
      <c r="O156" s="235"/>
      <c r="P156" s="235"/>
      <c r="Q156" s="235"/>
      <c r="R156" s="235"/>
      <c r="S156" s="235"/>
      <c r="T156" s="235"/>
      <c r="U156" s="235"/>
      <c r="V156" s="235"/>
      <c r="W156" s="235"/>
      <c r="X156" s="235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117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">
      <c r="A157" s="232"/>
      <c r="B157" s="233"/>
      <c r="C157" s="264" t="s">
        <v>277</v>
      </c>
      <c r="D157" s="237"/>
      <c r="E157" s="238">
        <v>47.6</v>
      </c>
      <c r="F157" s="235"/>
      <c r="G157" s="235"/>
      <c r="H157" s="235"/>
      <c r="I157" s="235"/>
      <c r="J157" s="235"/>
      <c r="K157" s="235"/>
      <c r="L157" s="235"/>
      <c r="M157" s="235"/>
      <c r="N157" s="235"/>
      <c r="O157" s="235"/>
      <c r="P157" s="235"/>
      <c r="Q157" s="235"/>
      <c r="R157" s="235"/>
      <c r="S157" s="235"/>
      <c r="T157" s="235"/>
      <c r="U157" s="235"/>
      <c r="V157" s="235"/>
      <c r="W157" s="235"/>
      <c r="X157" s="235"/>
      <c r="Y157" s="215"/>
      <c r="Z157" s="215"/>
      <c r="AA157" s="215"/>
      <c r="AB157" s="215"/>
      <c r="AC157" s="215"/>
      <c r="AD157" s="215"/>
      <c r="AE157" s="215"/>
      <c r="AF157" s="215"/>
      <c r="AG157" s="215" t="s">
        <v>117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ht="45" outlineLevel="1" x14ac:dyDescent="0.2">
      <c r="A158" s="248">
        <v>41</v>
      </c>
      <c r="B158" s="249" t="s">
        <v>278</v>
      </c>
      <c r="C158" s="263" t="s">
        <v>279</v>
      </c>
      <c r="D158" s="250" t="s">
        <v>153</v>
      </c>
      <c r="E158" s="251">
        <v>1.1000000000000001</v>
      </c>
      <c r="F158" s="252"/>
      <c r="G158" s="253">
        <f>ROUND(E158*F158,2)</f>
        <v>0</v>
      </c>
      <c r="H158" s="236"/>
      <c r="I158" s="235">
        <f>ROUND(E158*H158,2)</f>
        <v>0</v>
      </c>
      <c r="J158" s="236"/>
      <c r="K158" s="235">
        <f>ROUND(E158*J158,2)</f>
        <v>0</v>
      </c>
      <c r="L158" s="235">
        <v>21</v>
      </c>
      <c r="M158" s="235">
        <f>G158*(1+L158/100)</f>
        <v>0</v>
      </c>
      <c r="N158" s="235">
        <v>0.13150000000000001</v>
      </c>
      <c r="O158" s="235">
        <f>ROUND(E158*N158,2)</f>
        <v>0.14000000000000001</v>
      </c>
      <c r="P158" s="235">
        <v>0</v>
      </c>
      <c r="Q158" s="235">
        <f>ROUND(E158*P158,2)</f>
        <v>0</v>
      </c>
      <c r="R158" s="235" t="s">
        <v>177</v>
      </c>
      <c r="S158" s="235" t="s">
        <v>113</v>
      </c>
      <c r="T158" s="235" t="s">
        <v>113</v>
      </c>
      <c r="U158" s="235">
        <v>0</v>
      </c>
      <c r="V158" s="235">
        <f>ROUND(E158*U158,2)</f>
        <v>0</v>
      </c>
      <c r="W158" s="235"/>
      <c r="X158" s="235" t="s">
        <v>178</v>
      </c>
      <c r="Y158" s="215"/>
      <c r="Z158" s="215"/>
      <c r="AA158" s="215"/>
      <c r="AB158" s="215"/>
      <c r="AC158" s="215"/>
      <c r="AD158" s="215"/>
      <c r="AE158" s="215"/>
      <c r="AF158" s="215"/>
      <c r="AG158" s="215" t="s">
        <v>179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32"/>
      <c r="B159" s="233"/>
      <c r="C159" s="264" t="s">
        <v>240</v>
      </c>
      <c r="D159" s="237"/>
      <c r="E159" s="238"/>
      <c r="F159" s="235"/>
      <c r="G159" s="235"/>
      <c r="H159" s="235"/>
      <c r="I159" s="235"/>
      <c r="J159" s="235"/>
      <c r="K159" s="235"/>
      <c r="L159" s="235"/>
      <c r="M159" s="235"/>
      <c r="N159" s="235"/>
      <c r="O159" s="235"/>
      <c r="P159" s="235"/>
      <c r="Q159" s="235"/>
      <c r="R159" s="235"/>
      <c r="S159" s="235"/>
      <c r="T159" s="235"/>
      <c r="U159" s="235"/>
      <c r="V159" s="235"/>
      <c r="W159" s="235"/>
      <c r="X159" s="235"/>
      <c r="Y159" s="215"/>
      <c r="Z159" s="215"/>
      <c r="AA159" s="215"/>
      <c r="AB159" s="215"/>
      <c r="AC159" s="215"/>
      <c r="AD159" s="215"/>
      <c r="AE159" s="215"/>
      <c r="AF159" s="215"/>
      <c r="AG159" s="215" t="s">
        <v>117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32"/>
      <c r="B160" s="233"/>
      <c r="C160" s="264" t="s">
        <v>280</v>
      </c>
      <c r="D160" s="237"/>
      <c r="E160" s="238">
        <v>1.1000000000000001</v>
      </c>
      <c r="F160" s="235"/>
      <c r="G160" s="235"/>
      <c r="H160" s="235"/>
      <c r="I160" s="235"/>
      <c r="J160" s="235"/>
      <c r="K160" s="235"/>
      <c r="L160" s="235"/>
      <c r="M160" s="235"/>
      <c r="N160" s="235"/>
      <c r="O160" s="235"/>
      <c r="P160" s="235"/>
      <c r="Q160" s="235"/>
      <c r="R160" s="235"/>
      <c r="S160" s="235"/>
      <c r="T160" s="235"/>
      <c r="U160" s="235"/>
      <c r="V160" s="235"/>
      <c r="W160" s="235"/>
      <c r="X160" s="235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117</v>
      </c>
      <c r="AH160" s="215">
        <v>0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ht="45" outlineLevel="1" x14ac:dyDescent="0.2">
      <c r="A161" s="248">
        <v>42</v>
      </c>
      <c r="B161" s="249" t="s">
        <v>281</v>
      </c>
      <c r="C161" s="263" t="s">
        <v>282</v>
      </c>
      <c r="D161" s="250" t="s">
        <v>153</v>
      </c>
      <c r="E161" s="251">
        <v>2.8</v>
      </c>
      <c r="F161" s="252"/>
      <c r="G161" s="253">
        <f>ROUND(E161*F161,2)</f>
        <v>0</v>
      </c>
      <c r="H161" s="236"/>
      <c r="I161" s="235">
        <f>ROUND(E161*H161,2)</f>
        <v>0</v>
      </c>
      <c r="J161" s="236"/>
      <c r="K161" s="235">
        <f>ROUND(E161*J161,2)</f>
        <v>0</v>
      </c>
      <c r="L161" s="235">
        <v>21</v>
      </c>
      <c r="M161" s="235">
        <f>G161*(1+L161/100)</f>
        <v>0</v>
      </c>
      <c r="N161" s="235">
        <v>0.17824000000000001</v>
      </c>
      <c r="O161" s="235">
        <f>ROUND(E161*N161,2)</f>
        <v>0.5</v>
      </c>
      <c r="P161" s="235">
        <v>0</v>
      </c>
      <c r="Q161" s="235">
        <f>ROUND(E161*P161,2)</f>
        <v>0</v>
      </c>
      <c r="R161" s="235" t="s">
        <v>177</v>
      </c>
      <c r="S161" s="235" t="s">
        <v>113</v>
      </c>
      <c r="T161" s="235" t="s">
        <v>113</v>
      </c>
      <c r="U161" s="235">
        <v>0</v>
      </c>
      <c r="V161" s="235">
        <f>ROUND(E161*U161,2)</f>
        <v>0</v>
      </c>
      <c r="W161" s="235"/>
      <c r="X161" s="235" t="s">
        <v>178</v>
      </c>
      <c r="Y161" s="215"/>
      <c r="Z161" s="215"/>
      <c r="AA161" s="215"/>
      <c r="AB161" s="215"/>
      <c r="AC161" s="215"/>
      <c r="AD161" s="215"/>
      <c r="AE161" s="215"/>
      <c r="AF161" s="215"/>
      <c r="AG161" s="215" t="s">
        <v>179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">
      <c r="A162" s="232"/>
      <c r="B162" s="233"/>
      <c r="C162" s="264" t="s">
        <v>240</v>
      </c>
      <c r="D162" s="237"/>
      <c r="E162" s="238"/>
      <c r="F162" s="235"/>
      <c r="G162" s="235"/>
      <c r="H162" s="235"/>
      <c r="I162" s="235"/>
      <c r="J162" s="235"/>
      <c r="K162" s="235"/>
      <c r="L162" s="235"/>
      <c r="M162" s="235"/>
      <c r="N162" s="235"/>
      <c r="O162" s="235"/>
      <c r="P162" s="235"/>
      <c r="Q162" s="235"/>
      <c r="R162" s="235"/>
      <c r="S162" s="235"/>
      <c r="T162" s="235"/>
      <c r="U162" s="235"/>
      <c r="V162" s="235"/>
      <c r="W162" s="235"/>
      <c r="X162" s="235"/>
      <c r="Y162" s="215"/>
      <c r="Z162" s="215"/>
      <c r="AA162" s="215"/>
      <c r="AB162" s="215"/>
      <c r="AC162" s="215"/>
      <c r="AD162" s="215"/>
      <c r="AE162" s="215"/>
      <c r="AF162" s="215"/>
      <c r="AG162" s="215" t="s">
        <v>117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32"/>
      <c r="B163" s="233"/>
      <c r="C163" s="264" t="s">
        <v>262</v>
      </c>
      <c r="D163" s="237"/>
      <c r="E163" s="238">
        <v>2.8</v>
      </c>
      <c r="F163" s="235"/>
      <c r="G163" s="235"/>
      <c r="H163" s="235"/>
      <c r="I163" s="235"/>
      <c r="J163" s="235"/>
      <c r="K163" s="235"/>
      <c r="L163" s="235"/>
      <c r="M163" s="235"/>
      <c r="N163" s="235"/>
      <c r="O163" s="235"/>
      <c r="P163" s="235"/>
      <c r="Q163" s="235"/>
      <c r="R163" s="235"/>
      <c r="S163" s="235"/>
      <c r="T163" s="235"/>
      <c r="U163" s="235"/>
      <c r="V163" s="235"/>
      <c r="W163" s="235"/>
      <c r="X163" s="235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117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ht="22.5" outlineLevel="1" x14ac:dyDescent="0.2">
      <c r="A164" s="248">
        <v>43</v>
      </c>
      <c r="B164" s="249" t="s">
        <v>283</v>
      </c>
      <c r="C164" s="263" t="s">
        <v>284</v>
      </c>
      <c r="D164" s="250" t="s">
        <v>153</v>
      </c>
      <c r="E164" s="251">
        <v>9.8000000000000007</v>
      </c>
      <c r="F164" s="252"/>
      <c r="G164" s="253">
        <f>ROUND(E164*F164,2)</f>
        <v>0</v>
      </c>
      <c r="H164" s="236"/>
      <c r="I164" s="235">
        <f>ROUND(E164*H164,2)</f>
        <v>0</v>
      </c>
      <c r="J164" s="236"/>
      <c r="K164" s="235">
        <f>ROUND(E164*J164,2)</f>
        <v>0</v>
      </c>
      <c r="L164" s="235">
        <v>21</v>
      </c>
      <c r="M164" s="235">
        <f>G164*(1+L164/100)</f>
        <v>0</v>
      </c>
      <c r="N164" s="235">
        <v>0.17244999999999999</v>
      </c>
      <c r="O164" s="235">
        <f>ROUND(E164*N164,2)</f>
        <v>1.69</v>
      </c>
      <c r="P164" s="235">
        <v>0</v>
      </c>
      <c r="Q164" s="235">
        <f>ROUND(E164*P164,2)</f>
        <v>0</v>
      </c>
      <c r="R164" s="235" t="s">
        <v>177</v>
      </c>
      <c r="S164" s="235" t="s">
        <v>113</v>
      </c>
      <c r="T164" s="235" t="s">
        <v>113</v>
      </c>
      <c r="U164" s="235">
        <v>0</v>
      </c>
      <c r="V164" s="235">
        <f>ROUND(E164*U164,2)</f>
        <v>0</v>
      </c>
      <c r="W164" s="235"/>
      <c r="X164" s="235" t="s">
        <v>178</v>
      </c>
      <c r="Y164" s="215"/>
      <c r="Z164" s="215"/>
      <c r="AA164" s="215"/>
      <c r="AB164" s="215"/>
      <c r="AC164" s="215"/>
      <c r="AD164" s="215"/>
      <c r="AE164" s="215"/>
      <c r="AF164" s="215"/>
      <c r="AG164" s="215" t="s">
        <v>179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32"/>
      <c r="B165" s="233"/>
      <c r="C165" s="264" t="s">
        <v>240</v>
      </c>
      <c r="D165" s="237"/>
      <c r="E165" s="238"/>
      <c r="F165" s="235"/>
      <c r="G165" s="235"/>
      <c r="H165" s="235"/>
      <c r="I165" s="235"/>
      <c r="J165" s="235"/>
      <c r="K165" s="235"/>
      <c r="L165" s="235"/>
      <c r="M165" s="235"/>
      <c r="N165" s="235"/>
      <c r="O165" s="235"/>
      <c r="P165" s="235"/>
      <c r="Q165" s="235"/>
      <c r="R165" s="235"/>
      <c r="S165" s="235"/>
      <c r="T165" s="235"/>
      <c r="U165" s="235"/>
      <c r="V165" s="235"/>
      <c r="W165" s="235"/>
      <c r="X165" s="235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117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32"/>
      <c r="B166" s="233"/>
      <c r="C166" s="264" t="s">
        <v>261</v>
      </c>
      <c r="D166" s="237"/>
      <c r="E166" s="238">
        <v>9.8000000000000007</v>
      </c>
      <c r="F166" s="235"/>
      <c r="G166" s="235"/>
      <c r="H166" s="235"/>
      <c r="I166" s="235"/>
      <c r="J166" s="235"/>
      <c r="K166" s="235"/>
      <c r="L166" s="235"/>
      <c r="M166" s="235"/>
      <c r="N166" s="235"/>
      <c r="O166" s="235"/>
      <c r="P166" s="235"/>
      <c r="Q166" s="235"/>
      <c r="R166" s="235"/>
      <c r="S166" s="235"/>
      <c r="T166" s="235"/>
      <c r="U166" s="235"/>
      <c r="V166" s="235"/>
      <c r="W166" s="235"/>
      <c r="X166" s="235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117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x14ac:dyDescent="0.2">
      <c r="A167" s="242" t="s">
        <v>108</v>
      </c>
      <c r="B167" s="243" t="s">
        <v>62</v>
      </c>
      <c r="C167" s="262" t="s">
        <v>63</v>
      </c>
      <c r="D167" s="244"/>
      <c r="E167" s="245"/>
      <c r="F167" s="246"/>
      <c r="G167" s="247">
        <f>SUMIF(AG168:AG183,"&lt;&gt;NOR",G168:G183)</f>
        <v>0</v>
      </c>
      <c r="H167" s="241"/>
      <c r="I167" s="241">
        <f>SUM(I168:I183)</f>
        <v>0</v>
      </c>
      <c r="J167" s="241"/>
      <c r="K167" s="241">
        <f>SUM(K168:K183)</f>
        <v>0</v>
      </c>
      <c r="L167" s="241"/>
      <c r="M167" s="241">
        <f>SUM(M168:M183)</f>
        <v>0</v>
      </c>
      <c r="N167" s="241"/>
      <c r="O167" s="241">
        <f>SUM(O168:O183)</f>
        <v>6.63</v>
      </c>
      <c r="P167" s="241"/>
      <c r="Q167" s="241">
        <f>SUM(Q168:Q183)</f>
        <v>0</v>
      </c>
      <c r="R167" s="241"/>
      <c r="S167" s="241"/>
      <c r="T167" s="241"/>
      <c r="U167" s="241"/>
      <c r="V167" s="241">
        <f>SUM(V168:V183)</f>
        <v>5.29</v>
      </c>
      <c r="W167" s="241"/>
      <c r="X167" s="241"/>
      <c r="AG167" t="s">
        <v>109</v>
      </c>
    </row>
    <row r="168" spans="1:60" ht="22.5" outlineLevel="1" x14ac:dyDescent="0.2">
      <c r="A168" s="248">
        <v>44</v>
      </c>
      <c r="B168" s="249" t="s">
        <v>285</v>
      </c>
      <c r="C168" s="263" t="s">
        <v>286</v>
      </c>
      <c r="D168" s="250" t="s">
        <v>153</v>
      </c>
      <c r="E168" s="251">
        <v>1.3</v>
      </c>
      <c r="F168" s="252"/>
      <c r="G168" s="253">
        <f>ROUND(E168*F168,2)</f>
        <v>0</v>
      </c>
      <c r="H168" s="236"/>
      <c r="I168" s="235">
        <f>ROUND(E168*H168,2)</f>
        <v>0</v>
      </c>
      <c r="J168" s="236"/>
      <c r="K168" s="235">
        <f>ROUND(E168*J168,2)</f>
        <v>0</v>
      </c>
      <c r="L168" s="235">
        <v>21</v>
      </c>
      <c r="M168" s="235">
        <f>G168*(1+L168/100)</f>
        <v>0</v>
      </c>
      <c r="N168" s="235">
        <v>0.32385000000000003</v>
      </c>
      <c r="O168" s="235">
        <f>ROUND(E168*N168,2)</f>
        <v>0.42</v>
      </c>
      <c r="P168" s="235">
        <v>0</v>
      </c>
      <c r="Q168" s="235">
        <f>ROUND(E168*P168,2)</f>
        <v>0</v>
      </c>
      <c r="R168" s="235"/>
      <c r="S168" s="235" t="s">
        <v>113</v>
      </c>
      <c r="T168" s="235" t="s">
        <v>113</v>
      </c>
      <c r="U168" s="235">
        <v>0.02</v>
      </c>
      <c r="V168" s="235">
        <f>ROUND(E168*U168,2)</f>
        <v>0.03</v>
      </c>
      <c r="W168" s="235"/>
      <c r="X168" s="235" t="s">
        <v>114</v>
      </c>
      <c r="Y168" s="215"/>
      <c r="Z168" s="215"/>
      <c r="AA168" s="215"/>
      <c r="AB168" s="215"/>
      <c r="AC168" s="215"/>
      <c r="AD168" s="215"/>
      <c r="AE168" s="215"/>
      <c r="AF168" s="215"/>
      <c r="AG168" s="215" t="s">
        <v>115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ht="22.5" outlineLevel="1" x14ac:dyDescent="0.2">
      <c r="A169" s="232"/>
      <c r="B169" s="233"/>
      <c r="C169" s="264" t="s">
        <v>287</v>
      </c>
      <c r="D169" s="237"/>
      <c r="E169" s="238">
        <v>1.3</v>
      </c>
      <c r="F169" s="235"/>
      <c r="G169" s="235"/>
      <c r="H169" s="235"/>
      <c r="I169" s="235"/>
      <c r="J169" s="235"/>
      <c r="K169" s="235"/>
      <c r="L169" s="235"/>
      <c r="M169" s="235"/>
      <c r="N169" s="235"/>
      <c r="O169" s="235"/>
      <c r="P169" s="235"/>
      <c r="Q169" s="235"/>
      <c r="R169" s="235"/>
      <c r="S169" s="235"/>
      <c r="T169" s="235"/>
      <c r="U169" s="235"/>
      <c r="V169" s="235"/>
      <c r="W169" s="235"/>
      <c r="X169" s="235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117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48">
        <v>45</v>
      </c>
      <c r="B170" s="249" t="s">
        <v>288</v>
      </c>
      <c r="C170" s="263" t="s">
        <v>289</v>
      </c>
      <c r="D170" s="250" t="s">
        <v>153</v>
      </c>
      <c r="E170" s="251">
        <v>1.3</v>
      </c>
      <c r="F170" s="252"/>
      <c r="G170" s="253">
        <f>ROUND(E170*F170,2)</f>
        <v>0</v>
      </c>
      <c r="H170" s="236"/>
      <c r="I170" s="235">
        <f>ROUND(E170*H170,2)</f>
        <v>0</v>
      </c>
      <c r="J170" s="236"/>
      <c r="K170" s="235">
        <f>ROUND(E170*J170,2)</f>
        <v>0</v>
      </c>
      <c r="L170" s="235">
        <v>21</v>
      </c>
      <c r="M170" s="235">
        <f>G170*(1+L170/100)</f>
        <v>0</v>
      </c>
      <c r="N170" s="235">
        <v>0.38041999999999998</v>
      </c>
      <c r="O170" s="235">
        <f>ROUND(E170*N170,2)</f>
        <v>0.49</v>
      </c>
      <c r="P170" s="235">
        <v>0</v>
      </c>
      <c r="Q170" s="235">
        <f>ROUND(E170*P170,2)</f>
        <v>0</v>
      </c>
      <c r="R170" s="235"/>
      <c r="S170" s="235" t="s">
        <v>113</v>
      </c>
      <c r="T170" s="235" t="s">
        <v>113</v>
      </c>
      <c r="U170" s="235">
        <v>0.15</v>
      </c>
      <c r="V170" s="235">
        <f>ROUND(E170*U170,2)</f>
        <v>0.2</v>
      </c>
      <c r="W170" s="235"/>
      <c r="X170" s="235" t="s">
        <v>114</v>
      </c>
      <c r="Y170" s="215"/>
      <c r="Z170" s="215"/>
      <c r="AA170" s="215"/>
      <c r="AB170" s="215"/>
      <c r="AC170" s="215"/>
      <c r="AD170" s="215"/>
      <c r="AE170" s="215"/>
      <c r="AF170" s="215"/>
      <c r="AG170" s="215" t="s">
        <v>115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ht="22.5" outlineLevel="1" x14ac:dyDescent="0.2">
      <c r="A171" s="232"/>
      <c r="B171" s="233"/>
      <c r="C171" s="264" t="s">
        <v>290</v>
      </c>
      <c r="D171" s="237"/>
      <c r="E171" s="238">
        <v>1.3</v>
      </c>
      <c r="F171" s="235"/>
      <c r="G171" s="235"/>
      <c r="H171" s="235"/>
      <c r="I171" s="235"/>
      <c r="J171" s="235"/>
      <c r="K171" s="235"/>
      <c r="L171" s="235"/>
      <c r="M171" s="235"/>
      <c r="N171" s="235"/>
      <c r="O171" s="235"/>
      <c r="P171" s="235"/>
      <c r="Q171" s="235"/>
      <c r="R171" s="235"/>
      <c r="S171" s="235"/>
      <c r="T171" s="235"/>
      <c r="U171" s="235"/>
      <c r="V171" s="235"/>
      <c r="W171" s="235"/>
      <c r="X171" s="235"/>
      <c r="Y171" s="215"/>
      <c r="Z171" s="215"/>
      <c r="AA171" s="215"/>
      <c r="AB171" s="215"/>
      <c r="AC171" s="215"/>
      <c r="AD171" s="215"/>
      <c r="AE171" s="215"/>
      <c r="AF171" s="215"/>
      <c r="AG171" s="215" t="s">
        <v>117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ht="22.5" outlineLevel="1" x14ac:dyDescent="0.2">
      <c r="A172" s="248">
        <v>46</v>
      </c>
      <c r="B172" s="249" t="s">
        <v>291</v>
      </c>
      <c r="C172" s="263" t="s">
        <v>292</v>
      </c>
      <c r="D172" s="250" t="s">
        <v>153</v>
      </c>
      <c r="E172" s="251">
        <v>7.5439999999999996</v>
      </c>
      <c r="F172" s="252"/>
      <c r="G172" s="253">
        <f>ROUND(E172*F172,2)</f>
        <v>0</v>
      </c>
      <c r="H172" s="236"/>
      <c r="I172" s="235">
        <f>ROUND(E172*H172,2)</f>
        <v>0</v>
      </c>
      <c r="J172" s="236"/>
      <c r="K172" s="235">
        <f>ROUND(E172*J172,2)</f>
        <v>0</v>
      </c>
      <c r="L172" s="235">
        <v>21</v>
      </c>
      <c r="M172" s="235">
        <f>G172*(1+L172/100)</f>
        <v>0</v>
      </c>
      <c r="N172" s="235">
        <v>5.0000000000000001E-4</v>
      </c>
      <c r="O172" s="235">
        <f>ROUND(E172*N172,2)</f>
        <v>0</v>
      </c>
      <c r="P172" s="235">
        <v>0</v>
      </c>
      <c r="Q172" s="235">
        <f>ROUND(E172*P172,2)</f>
        <v>0</v>
      </c>
      <c r="R172" s="235"/>
      <c r="S172" s="235" t="s">
        <v>113</v>
      </c>
      <c r="T172" s="235" t="s">
        <v>113</v>
      </c>
      <c r="U172" s="235">
        <v>2E-3</v>
      </c>
      <c r="V172" s="235">
        <f>ROUND(E172*U172,2)</f>
        <v>0.02</v>
      </c>
      <c r="W172" s="235"/>
      <c r="X172" s="235" t="s">
        <v>114</v>
      </c>
      <c r="Y172" s="215"/>
      <c r="Z172" s="215"/>
      <c r="AA172" s="215"/>
      <c r="AB172" s="215"/>
      <c r="AC172" s="215"/>
      <c r="AD172" s="215"/>
      <c r="AE172" s="215"/>
      <c r="AF172" s="215"/>
      <c r="AG172" s="215" t="s">
        <v>115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ht="22.5" outlineLevel="1" x14ac:dyDescent="0.2">
      <c r="A173" s="232"/>
      <c r="B173" s="233"/>
      <c r="C173" s="264" t="s">
        <v>293</v>
      </c>
      <c r="D173" s="237"/>
      <c r="E173" s="238">
        <v>7.5439999999999996</v>
      </c>
      <c r="F173" s="235"/>
      <c r="G173" s="235"/>
      <c r="H173" s="235"/>
      <c r="I173" s="235"/>
      <c r="J173" s="235"/>
      <c r="K173" s="235"/>
      <c r="L173" s="235"/>
      <c r="M173" s="235"/>
      <c r="N173" s="235"/>
      <c r="O173" s="235"/>
      <c r="P173" s="235"/>
      <c r="Q173" s="235"/>
      <c r="R173" s="235"/>
      <c r="S173" s="235"/>
      <c r="T173" s="235"/>
      <c r="U173" s="235"/>
      <c r="V173" s="235"/>
      <c r="W173" s="235"/>
      <c r="X173" s="235"/>
      <c r="Y173" s="215"/>
      <c r="Z173" s="215"/>
      <c r="AA173" s="215"/>
      <c r="AB173" s="215"/>
      <c r="AC173" s="215"/>
      <c r="AD173" s="215"/>
      <c r="AE173" s="215"/>
      <c r="AF173" s="215"/>
      <c r="AG173" s="215" t="s">
        <v>117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">
      <c r="A174" s="248">
        <v>47</v>
      </c>
      <c r="B174" s="249" t="s">
        <v>294</v>
      </c>
      <c r="C174" s="263" t="s">
        <v>295</v>
      </c>
      <c r="D174" s="250" t="s">
        <v>153</v>
      </c>
      <c r="E174" s="251">
        <v>7.5439999999999996</v>
      </c>
      <c r="F174" s="252"/>
      <c r="G174" s="253">
        <f>ROUND(E174*F174,2)</f>
        <v>0</v>
      </c>
      <c r="H174" s="236"/>
      <c r="I174" s="235">
        <f>ROUND(E174*H174,2)</f>
        <v>0</v>
      </c>
      <c r="J174" s="236"/>
      <c r="K174" s="235">
        <f>ROUND(E174*J174,2)</f>
        <v>0</v>
      </c>
      <c r="L174" s="235">
        <v>21</v>
      </c>
      <c r="M174" s="235">
        <f>G174*(1+L174/100)</f>
        <v>0</v>
      </c>
      <c r="N174" s="235">
        <v>0.12966</v>
      </c>
      <c r="O174" s="235">
        <f>ROUND(E174*N174,2)</f>
        <v>0.98</v>
      </c>
      <c r="P174" s="235">
        <v>0</v>
      </c>
      <c r="Q174" s="235">
        <f>ROUND(E174*P174,2)</f>
        <v>0</v>
      </c>
      <c r="R174" s="235"/>
      <c r="S174" s="235" t="s">
        <v>113</v>
      </c>
      <c r="T174" s="235" t="s">
        <v>113</v>
      </c>
      <c r="U174" s="235">
        <v>7.0000000000000007E-2</v>
      </c>
      <c r="V174" s="235">
        <f>ROUND(E174*U174,2)</f>
        <v>0.53</v>
      </c>
      <c r="W174" s="235"/>
      <c r="X174" s="235" t="s">
        <v>114</v>
      </c>
      <c r="Y174" s="215"/>
      <c r="Z174" s="215"/>
      <c r="AA174" s="215"/>
      <c r="AB174" s="215"/>
      <c r="AC174" s="215"/>
      <c r="AD174" s="215"/>
      <c r="AE174" s="215"/>
      <c r="AF174" s="215"/>
      <c r="AG174" s="215" t="s">
        <v>115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ht="22.5" outlineLevel="1" x14ac:dyDescent="0.2">
      <c r="A175" s="232"/>
      <c r="B175" s="233"/>
      <c r="C175" s="264" t="s">
        <v>293</v>
      </c>
      <c r="D175" s="237"/>
      <c r="E175" s="238">
        <v>7.5439999999999996</v>
      </c>
      <c r="F175" s="235"/>
      <c r="G175" s="235"/>
      <c r="H175" s="235"/>
      <c r="I175" s="235"/>
      <c r="J175" s="235"/>
      <c r="K175" s="235"/>
      <c r="L175" s="235"/>
      <c r="M175" s="235"/>
      <c r="N175" s="235"/>
      <c r="O175" s="235"/>
      <c r="P175" s="235"/>
      <c r="Q175" s="235"/>
      <c r="R175" s="235"/>
      <c r="S175" s="235"/>
      <c r="T175" s="235"/>
      <c r="U175" s="235"/>
      <c r="V175" s="235"/>
      <c r="W175" s="235"/>
      <c r="X175" s="235"/>
      <c r="Y175" s="215"/>
      <c r="Z175" s="215"/>
      <c r="AA175" s="215"/>
      <c r="AB175" s="215"/>
      <c r="AC175" s="215"/>
      <c r="AD175" s="215"/>
      <c r="AE175" s="215"/>
      <c r="AF175" s="215"/>
      <c r="AG175" s="215" t="s">
        <v>117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ht="33.75" outlineLevel="1" x14ac:dyDescent="0.2">
      <c r="A176" s="248">
        <v>48</v>
      </c>
      <c r="B176" s="249" t="s">
        <v>296</v>
      </c>
      <c r="C176" s="263" t="s">
        <v>297</v>
      </c>
      <c r="D176" s="250" t="s">
        <v>153</v>
      </c>
      <c r="E176" s="251">
        <v>8.8800000000000008</v>
      </c>
      <c r="F176" s="252"/>
      <c r="G176" s="253">
        <f>ROUND(E176*F176,2)</f>
        <v>0</v>
      </c>
      <c r="H176" s="236"/>
      <c r="I176" s="235">
        <f>ROUND(E176*H176,2)</f>
        <v>0</v>
      </c>
      <c r="J176" s="236"/>
      <c r="K176" s="235">
        <f>ROUND(E176*J176,2)</f>
        <v>0</v>
      </c>
      <c r="L176" s="235">
        <v>21</v>
      </c>
      <c r="M176" s="235">
        <f>G176*(1+L176/100)</f>
        <v>0</v>
      </c>
      <c r="N176" s="235">
        <v>0.441</v>
      </c>
      <c r="O176" s="235">
        <f>ROUND(E176*N176,2)</f>
        <v>3.92</v>
      </c>
      <c r="P176" s="235">
        <v>0</v>
      </c>
      <c r="Q176" s="235">
        <f>ROUND(E176*P176,2)</f>
        <v>0</v>
      </c>
      <c r="R176" s="235"/>
      <c r="S176" s="235" t="s">
        <v>171</v>
      </c>
      <c r="T176" s="235" t="s">
        <v>113</v>
      </c>
      <c r="U176" s="235">
        <v>0.03</v>
      </c>
      <c r="V176" s="235">
        <f>ROUND(E176*U176,2)</f>
        <v>0.27</v>
      </c>
      <c r="W176" s="235"/>
      <c r="X176" s="235" t="s">
        <v>114</v>
      </c>
      <c r="Y176" s="215"/>
      <c r="Z176" s="215"/>
      <c r="AA176" s="215"/>
      <c r="AB176" s="215"/>
      <c r="AC176" s="215"/>
      <c r="AD176" s="215"/>
      <c r="AE176" s="215"/>
      <c r="AF176" s="215"/>
      <c r="AG176" s="215" t="s">
        <v>115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ht="22.5" outlineLevel="1" x14ac:dyDescent="0.2">
      <c r="A177" s="232"/>
      <c r="B177" s="233"/>
      <c r="C177" s="264" t="s">
        <v>298</v>
      </c>
      <c r="D177" s="237"/>
      <c r="E177" s="238">
        <v>2.88</v>
      </c>
      <c r="F177" s="235"/>
      <c r="G177" s="235"/>
      <c r="H177" s="235"/>
      <c r="I177" s="235"/>
      <c r="J177" s="235"/>
      <c r="K177" s="235"/>
      <c r="L177" s="235"/>
      <c r="M177" s="235"/>
      <c r="N177" s="235"/>
      <c r="O177" s="235"/>
      <c r="P177" s="235"/>
      <c r="Q177" s="235"/>
      <c r="R177" s="235"/>
      <c r="S177" s="235"/>
      <c r="T177" s="235"/>
      <c r="U177" s="235"/>
      <c r="V177" s="235"/>
      <c r="W177" s="235"/>
      <c r="X177" s="235"/>
      <c r="Y177" s="215"/>
      <c r="Z177" s="215"/>
      <c r="AA177" s="215"/>
      <c r="AB177" s="215"/>
      <c r="AC177" s="215"/>
      <c r="AD177" s="215"/>
      <c r="AE177" s="215"/>
      <c r="AF177" s="215"/>
      <c r="AG177" s="215" t="s">
        <v>117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ht="22.5" outlineLevel="1" x14ac:dyDescent="0.2">
      <c r="A178" s="232"/>
      <c r="B178" s="233"/>
      <c r="C178" s="264" t="s">
        <v>299</v>
      </c>
      <c r="D178" s="237"/>
      <c r="E178" s="238">
        <v>1.5</v>
      </c>
      <c r="F178" s="235"/>
      <c r="G178" s="235"/>
      <c r="H178" s="235"/>
      <c r="I178" s="235"/>
      <c r="J178" s="235"/>
      <c r="K178" s="235"/>
      <c r="L178" s="235"/>
      <c r="M178" s="235"/>
      <c r="N178" s="235"/>
      <c r="O178" s="235"/>
      <c r="P178" s="235"/>
      <c r="Q178" s="235"/>
      <c r="R178" s="235"/>
      <c r="S178" s="235"/>
      <c r="T178" s="235"/>
      <c r="U178" s="235"/>
      <c r="V178" s="235"/>
      <c r="W178" s="235"/>
      <c r="X178" s="235"/>
      <c r="Y178" s="215"/>
      <c r="Z178" s="215"/>
      <c r="AA178" s="215"/>
      <c r="AB178" s="215"/>
      <c r="AC178" s="215"/>
      <c r="AD178" s="215"/>
      <c r="AE178" s="215"/>
      <c r="AF178" s="215"/>
      <c r="AG178" s="215" t="s">
        <v>117</v>
      </c>
      <c r="AH178" s="215">
        <v>0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ht="22.5" outlineLevel="1" x14ac:dyDescent="0.2">
      <c r="A179" s="232"/>
      <c r="B179" s="233"/>
      <c r="C179" s="264" t="s">
        <v>300</v>
      </c>
      <c r="D179" s="237"/>
      <c r="E179" s="238">
        <v>4.5</v>
      </c>
      <c r="F179" s="235"/>
      <c r="G179" s="235"/>
      <c r="H179" s="235"/>
      <c r="I179" s="235"/>
      <c r="J179" s="235"/>
      <c r="K179" s="235"/>
      <c r="L179" s="235"/>
      <c r="M179" s="235"/>
      <c r="N179" s="235"/>
      <c r="O179" s="235"/>
      <c r="P179" s="235"/>
      <c r="Q179" s="235"/>
      <c r="R179" s="235"/>
      <c r="S179" s="235"/>
      <c r="T179" s="235"/>
      <c r="U179" s="235"/>
      <c r="V179" s="235"/>
      <c r="W179" s="235"/>
      <c r="X179" s="235"/>
      <c r="Y179" s="215"/>
      <c r="Z179" s="215"/>
      <c r="AA179" s="215"/>
      <c r="AB179" s="215"/>
      <c r="AC179" s="215"/>
      <c r="AD179" s="215"/>
      <c r="AE179" s="215"/>
      <c r="AF179" s="215"/>
      <c r="AG179" s="215" t="s">
        <v>117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ht="33.75" outlineLevel="1" x14ac:dyDescent="0.2">
      <c r="A180" s="248">
        <v>49</v>
      </c>
      <c r="B180" s="249" t="s">
        <v>301</v>
      </c>
      <c r="C180" s="263" t="s">
        <v>302</v>
      </c>
      <c r="D180" s="250" t="s">
        <v>153</v>
      </c>
      <c r="E180" s="251">
        <v>8.8800000000000008</v>
      </c>
      <c r="F180" s="252"/>
      <c r="G180" s="253">
        <f>ROUND(E180*F180,2)</f>
        <v>0</v>
      </c>
      <c r="H180" s="236"/>
      <c r="I180" s="235">
        <f>ROUND(E180*H180,2)</f>
        <v>0</v>
      </c>
      <c r="J180" s="236"/>
      <c r="K180" s="235">
        <f>ROUND(E180*J180,2)</f>
        <v>0</v>
      </c>
      <c r="L180" s="235">
        <v>21</v>
      </c>
      <c r="M180" s="235">
        <f>G180*(1+L180/100)</f>
        <v>0</v>
      </c>
      <c r="N180" s="235">
        <v>9.2799999999999994E-2</v>
      </c>
      <c r="O180" s="235">
        <f>ROUND(E180*N180,2)</f>
        <v>0.82</v>
      </c>
      <c r="P180" s="235">
        <v>0</v>
      </c>
      <c r="Q180" s="235">
        <f>ROUND(E180*P180,2)</f>
        <v>0</v>
      </c>
      <c r="R180" s="235"/>
      <c r="S180" s="235" t="s">
        <v>171</v>
      </c>
      <c r="T180" s="235" t="s">
        <v>142</v>
      </c>
      <c r="U180" s="235">
        <v>0.47799999999999998</v>
      </c>
      <c r="V180" s="235">
        <f>ROUND(E180*U180,2)</f>
        <v>4.24</v>
      </c>
      <c r="W180" s="235"/>
      <c r="X180" s="235" t="s">
        <v>114</v>
      </c>
      <c r="Y180" s="215"/>
      <c r="Z180" s="215"/>
      <c r="AA180" s="215"/>
      <c r="AB180" s="215"/>
      <c r="AC180" s="215"/>
      <c r="AD180" s="215"/>
      <c r="AE180" s="215"/>
      <c r="AF180" s="215"/>
      <c r="AG180" s="215" t="s">
        <v>115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ht="22.5" outlineLevel="1" x14ac:dyDescent="0.2">
      <c r="A181" s="232"/>
      <c r="B181" s="233"/>
      <c r="C181" s="264" t="s">
        <v>298</v>
      </c>
      <c r="D181" s="237"/>
      <c r="E181" s="238">
        <v>2.88</v>
      </c>
      <c r="F181" s="235"/>
      <c r="G181" s="235"/>
      <c r="H181" s="235"/>
      <c r="I181" s="235"/>
      <c r="J181" s="235"/>
      <c r="K181" s="235"/>
      <c r="L181" s="235"/>
      <c r="M181" s="235"/>
      <c r="N181" s="235"/>
      <c r="O181" s="235"/>
      <c r="P181" s="235"/>
      <c r="Q181" s="235"/>
      <c r="R181" s="235"/>
      <c r="S181" s="235"/>
      <c r="T181" s="235"/>
      <c r="U181" s="235"/>
      <c r="V181" s="235"/>
      <c r="W181" s="235"/>
      <c r="X181" s="235"/>
      <c r="Y181" s="215"/>
      <c r="Z181" s="215"/>
      <c r="AA181" s="215"/>
      <c r="AB181" s="215"/>
      <c r="AC181" s="215"/>
      <c r="AD181" s="215"/>
      <c r="AE181" s="215"/>
      <c r="AF181" s="215"/>
      <c r="AG181" s="215" t="s">
        <v>117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ht="22.5" outlineLevel="1" x14ac:dyDescent="0.2">
      <c r="A182" s="232"/>
      <c r="B182" s="233"/>
      <c r="C182" s="264" t="s">
        <v>299</v>
      </c>
      <c r="D182" s="237"/>
      <c r="E182" s="238">
        <v>1.5</v>
      </c>
      <c r="F182" s="235"/>
      <c r="G182" s="235"/>
      <c r="H182" s="235"/>
      <c r="I182" s="235"/>
      <c r="J182" s="235"/>
      <c r="K182" s="235"/>
      <c r="L182" s="235"/>
      <c r="M182" s="235"/>
      <c r="N182" s="235"/>
      <c r="O182" s="235"/>
      <c r="P182" s="235"/>
      <c r="Q182" s="235"/>
      <c r="R182" s="235"/>
      <c r="S182" s="235"/>
      <c r="T182" s="235"/>
      <c r="U182" s="235"/>
      <c r="V182" s="235"/>
      <c r="W182" s="235"/>
      <c r="X182" s="235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117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ht="22.5" outlineLevel="1" x14ac:dyDescent="0.2">
      <c r="A183" s="232"/>
      <c r="B183" s="233"/>
      <c r="C183" s="264" t="s">
        <v>300</v>
      </c>
      <c r="D183" s="237"/>
      <c r="E183" s="238">
        <v>4.5</v>
      </c>
      <c r="F183" s="235"/>
      <c r="G183" s="235"/>
      <c r="H183" s="235"/>
      <c r="I183" s="235"/>
      <c r="J183" s="235"/>
      <c r="K183" s="235"/>
      <c r="L183" s="235"/>
      <c r="M183" s="235"/>
      <c r="N183" s="235"/>
      <c r="O183" s="235"/>
      <c r="P183" s="235"/>
      <c r="Q183" s="235"/>
      <c r="R183" s="235"/>
      <c r="S183" s="235"/>
      <c r="T183" s="235"/>
      <c r="U183" s="235"/>
      <c r="V183" s="235"/>
      <c r="W183" s="235"/>
      <c r="X183" s="235"/>
      <c r="Y183" s="215"/>
      <c r="Z183" s="215"/>
      <c r="AA183" s="215"/>
      <c r="AB183" s="215"/>
      <c r="AC183" s="215"/>
      <c r="AD183" s="215"/>
      <c r="AE183" s="215"/>
      <c r="AF183" s="215"/>
      <c r="AG183" s="215" t="s">
        <v>117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x14ac:dyDescent="0.2">
      <c r="A184" s="242" t="s">
        <v>108</v>
      </c>
      <c r="B184" s="243" t="s">
        <v>64</v>
      </c>
      <c r="C184" s="262" t="s">
        <v>65</v>
      </c>
      <c r="D184" s="244"/>
      <c r="E184" s="245"/>
      <c r="F184" s="246"/>
      <c r="G184" s="247">
        <f>SUMIF(AG185:AG186,"&lt;&gt;NOR",G185:G186)</f>
        <v>0</v>
      </c>
      <c r="H184" s="241"/>
      <c r="I184" s="241">
        <f>SUM(I185:I186)</f>
        <v>0</v>
      </c>
      <c r="J184" s="241"/>
      <c r="K184" s="241">
        <f>SUM(K185:K186)</f>
        <v>0</v>
      </c>
      <c r="L184" s="241"/>
      <c r="M184" s="241">
        <f>SUM(M185:M186)</f>
        <v>0</v>
      </c>
      <c r="N184" s="241"/>
      <c r="O184" s="241">
        <f>SUM(O185:O186)</f>
        <v>0.09</v>
      </c>
      <c r="P184" s="241"/>
      <c r="Q184" s="241">
        <f>SUM(Q185:Q186)</f>
        <v>0</v>
      </c>
      <c r="R184" s="241"/>
      <c r="S184" s="241"/>
      <c r="T184" s="241"/>
      <c r="U184" s="241"/>
      <c r="V184" s="241">
        <f>SUM(V185:V186)</f>
        <v>3.46</v>
      </c>
      <c r="W184" s="241"/>
      <c r="X184" s="241"/>
      <c r="AG184" t="s">
        <v>109</v>
      </c>
    </row>
    <row r="185" spans="1:60" outlineLevel="1" x14ac:dyDescent="0.2">
      <c r="A185" s="248">
        <v>50</v>
      </c>
      <c r="B185" s="249" t="s">
        <v>303</v>
      </c>
      <c r="C185" s="263" t="s">
        <v>304</v>
      </c>
      <c r="D185" s="250" t="s">
        <v>153</v>
      </c>
      <c r="E185" s="251">
        <v>9.1012000000000004</v>
      </c>
      <c r="F185" s="252"/>
      <c r="G185" s="253">
        <f>ROUND(E185*F185,2)</f>
        <v>0</v>
      </c>
      <c r="H185" s="236"/>
      <c r="I185" s="235">
        <f>ROUND(E185*H185,2)</f>
        <v>0</v>
      </c>
      <c r="J185" s="236"/>
      <c r="K185" s="235">
        <f>ROUND(E185*J185,2)</f>
        <v>0</v>
      </c>
      <c r="L185" s="235">
        <v>21</v>
      </c>
      <c r="M185" s="235">
        <f>G185*(1+L185/100)</f>
        <v>0</v>
      </c>
      <c r="N185" s="235">
        <v>9.7099999999999999E-3</v>
      </c>
      <c r="O185" s="235">
        <f>ROUND(E185*N185,2)</f>
        <v>0.09</v>
      </c>
      <c r="P185" s="235">
        <v>0</v>
      </c>
      <c r="Q185" s="235">
        <f>ROUND(E185*P185,2)</f>
        <v>0</v>
      </c>
      <c r="R185" s="235"/>
      <c r="S185" s="235" t="s">
        <v>113</v>
      </c>
      <c r="T185" s="235" t="s">
        <v>113</v>
      </c>
      <c r="U185" s="235">
        <v>0.38</v>
      </c>
      <c r="V185" s="235">
        <f>ROUND(E185*U185,2)</f>
        <v>3.46</v>
      </c>
      <c r="W185" s="235"/>
      <c r="X185" s="235" t="s">
        <v>114</v>
      </c>
      <c r="Y185" s="215"/>
      <c r="Z185" s="215"/>
      <c r="AA185" s="215"/>
      <c r="AB185" s="215"/>
      <c r="AC185" s="215"/>
      <c r="AD185" s="215"/>
      <c r="AE185" s="215"/>
      <c r="AF185" s="215"/>
      <c r="AG185" s="215" t="s">
        <v>115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32"/>
      <c r="B186" s="233"/>
      <c r="C186" s="264" t="s">
        <v>305</v>
      </c>
      <c r="D186" s="237"/>
      <c r="E186" s="238">
        <v>9.1012000000000004</v>
      </c>
      <c r="F186" s="235"/>
      <c r="G186" s="235"/>
      <c r="H186" s="235"/>
      <c r="I186" s="235"/>
      <c r="J186" s="235"/>
      <c r="K186" s="235"/>
      <c r="L186" s="235"/>
      <c r="M186" s="235"/>
      <c r="N186" s="235"/>
      <c r="O186" s="235"/>
      <c r="P186" s="235"/>
      <c r="Q186" s="235"/>
      <c r="R186" s="235"/>
      <c r="S186" s="235"/>
      <c r="T186" s="235"/>
      <c r="U186" s="235"/>
      <c r="V186" s="235"/>
      <c r="W186" s="235"/>
      <c r="X186" s="235"/>
      <c r="Y186" s="215"/>
      <c r="Z186" s="215"/>
      <c r="AA186" s="215"/>
      <c r="AB186" s="215"/>
      <c r="AC186" s="215"/>
      <c r="AD186" s="215"/>
      <c r="AE186" s="215"/>
      <c r="AF186" s="215"/>
      <c r="AG186" s="215" t="s">
        <v>117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x14ac:dyDescent="0.2">
      <c r="A187" s="242" t="s">
        <v>108</v>
      </c>
      <c r="B187" s="243" t="s">
        <v>66</v>
      </c>
      <c r="C187" s="262" t="s">
        <v>67</v>
      </c>
      <c r="D187" s="244"/>
      <c r="E187" s="245"/>
      <c r="F187" s="246"/>
      <c r="G187" s="247">
        <f>SUMIF(AG188:AG238,"&lt;&gt;NOR",G188:G238)</f>
        <v>0</v>
      </c>
      <c r="H187" s="241"/>
      <c r="I187" s="241">
        <f>SUM(I188:I238)</f>
        <v>0</v>
      </c>
      <c r="J187" s="241"/>
      <c r="K187" s="241">
        <f>SUM(K188:K238)</f>
        <v>0</v>
      </c>
      <c r="L187" s="241"/>
      <c r="M187" s="241">
        <f>SUM(M188:M238)</f>
        <v>0</v>
      </c>
      <c r="N187" s="241"/>
      <c r="O187" s="241">
        <f>SUM(O188:O238)</f>
        <v>24.709999999999997</v>
      </c>
      <c r="P187" s="241"/>
      <c r="Q187" s="241">
        <f>SUM(Q188:Q238)</f>
        <v>0</v>
      </c>
      <c r="R187" s="241"/>
      <c r="S187" s="241"/>
      <c r="T187" s="241"/>
      <c r="U187" s="241"/>
      <c r="V187" s="241">
        <f>SUM(V188:V238)</f>
        <v>56.47</v>
      </c>
      <c r="W187" s="241"/>
      <c r="X187" s="241"/>
      <c r="AG187" t="s">
        <v>109</v>
      </c>
    </row>
    <row r="188" spans="1:60" ht="22.5" outlineLevel="1" x14ac:dyDescent="0.2">
      <c r="A188" s="248">
        <v>51</v>
      </c>
      <c r="B188" s="249" t="s">
        <v>306</v>
      </c>
      <c r="C188" s="263" t="s">
        <v>307</v>
      </c>
      <c r="D188" s="250" t="s">
        <v>223</v>
      </c>
      <c r="E188" s="251">
        <v>38.72</v>
      </c>
      <c r="F188" s="252"/>
      <c r="G188" s="253">
        <f>ROUND(E188*F188,2)</f>
        <v>0</v>
      </c>
      <c r="H188" s="236"/>
      <c r="I188" s="235">
        <f>ROUND(E188*H188,2)</f>
        <v>0</v>
      </c>
      <c r="J188" s="236"/>
      <c r="K188" s="235">
        <f>ROUND(E188*J188,2)</f>
        <v>0</v>
      </c>
      <c r="L188" s="235">
        <v>21</v>
      </c>
      <c r="M188" s="235">
        <f>G188*(1+L188/100)</f>
        <v>0</v>
      </c>
      <c r="N188" s="235">
        <v>2.2399999999999998E-3</v>
      </c>
      <c r="O188" s="235">
        <f>ROUND(E188*N188,2)</f>
        <v>0.09</v>
      </c>
      <c r="P188" s="235">
        <v>0</v>
      </c>
      <c r="Q188" s="235">
        <f>ROUND(E188*P188,2)</f>
        <v>0</v>
      </c>
      <c r="R188" s="235"/>
      <c r="S188" s="235" t="s">
        <v>113</v>
      </c>
      <c r="T188" s="235" t="s">
        <v>113</v>
      </c>
      <c r="U188" s="235">
        <v>0.13</v>
      </c>
      <c r="V188" s="235">
        <f>ROUND(E188*U188,2)</f>
        <v>5.03</v>
      </c>
      <c r="W188" s="235"/>
      <c r="X188" s="235" t="s">
        <v>114</v>
      </c>
      <c r="Y188" s="215"/>
      <c r="Z188" s="215"/>
      <c r="AA188" s="215"/>
      <c r="AB188" s="215"/>
      <c r="AC188" s="215"/>
      <c r="AD188" s="215"/>
      <c r="AE188" s="215"/>
      <c r="AF188" s="215"/>
      <c r="AG188" s="215" t="s">
        <v>115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ht="22.5" outlineLevel="1" x14ac:dyDescent="0.2">
      <c r="A189" s="232"/>
      <c r="B189" s="233"/>
      <c r="C189" s="264" t="s">
        <v>308</v>
      </c>
      <c r="D189" s="237"/>
      <c r="E189" s="238">
        <v>38.72</v>
      </c>
      <c r="F189" s="235"/>
      <c r="G189" s="235"/>
      <c r="H189" s="235"/>
      <c r="I189" s="235"/>
      <c r="J189" s="235"/>
      <c r="K189" s="235"/>
      <c r="L189" s="235"/>
      <c r="M189" s="235"/>
      <c r="N189" s="235"/>
      <c r="O189" s="235"/>
      <c r="P189" s="235"/>
      <c r="Q189" s="235"/>
      <c r="R189" s="235"/>
      <c r="S189" s="235"/>
      <c r="T189" s="235"/>
      <c r="U189" s="235"/>
      <c r="V189" s="235"/>
      <c r="W189" s="235"/>
      <c r="X189" s="235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117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ht="22.5" outlineLevel="1" x14ac:dyDescent="0.2">
      <c r="A190" s="248">
        <v>52</v>
      </c>
      <c r="B190" s="249" t="s">
        <v>309</v>
      </c>
      <c r="C190" s="263" t="s">
        <v>310</v>
      </c>
      <c r="D190" s="250" t="s">
        <v>223</v>
      </c>
      <c r="E190" s="251">
        <v>33.4</v>
      </c>
      <c r="F190" s="252"/>
      <c r="G190" s="253">
        <f>ROUND(E190*F190,2)</f>
        <v>0</v>
      </c>
      <c r="H190" s="236"/>
      <c r="I190" s="235">
        <f>ROUND(E190*H190,2)</f>
        <v>0</v>
      </c>
      <c r="J190" s="236"/>
      <c r="K190" s="235">
        <f>ROUND(E190*J190,2)</f>
        <v>0</v>
      </c>
      <c r="L190" s="235">
        <v>21</v>
      </c>
      <c r="M190" s="235">
        <f>G190*(1+L190/100)</f>
        <v>0</v>
      </c>
      <c r="N190" s="235">
        <v>0.10249999999999999</v>
      </c>
      <c r="O190" s="235">
        <f>ROUND(E190*N190,2)</f>
        <v>3.42</v>
      </c>
      <c r="P190" s="235">
        <v>0</v>
      </c>
      <c r="Q190" s="235">
        <f>ROUND(E190*P190,2)</f>
        <v>0</v>
      </c>
      <c r="R190" s="235"/>
      <c r="S190" s="235" t="s">
        <v>113</v>
      </c>
      <c r="T190" s="235" t="s">
        <v>113</v>
      </c>
      <c r="U190" s="235">
        <v>0.14000000000000001</v>
      </c>
      <c r="V190" s="235">
        <f>ROUND(E190*U190,2)</f>
        <v>4.68</v>
      </c>
      <c r="W190" s="235"/>
      <c r="X190" s="235" t="s">
        <v>114</v>
      </c>
      <c r="Y190" s="215"/>
      <c r="Z190" s="215"/>
      <c r="AA190" s="215"/>
      <c r="AB190" s="215"/>
      <c r="AC190" s="215"/>
      <c r="AD190" s="215"/>
      <c r="AE190" s="215"/>
      <c r="AF190" s="215"/>
      <c r="AG190" s="215" t="s">
        <v>115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">
      <c r="A191" s="232"/>
      <c r="B191" s="233"/>
      <c r="C191" s="264" t="s">
        <v>190</v>
      </c>
      <c r="D191" s="237"/>
      <c r="E191" s="238"/>
      <c r="F191" s="235"/>
      <c r="G191" s="235"/>
      <c r="H191" s="235"/>
      <c r="I191" s="235"/>
      <c r="J191" s="235"/>
      <c r="K191" s="235"/>
      <c r="L191" s="235"/>
      <c r="M191" s="235"/>
      <c r="N191" s="235"/>
      <c r="O191" s="235"/>
      <c r="P191" s="235"/>
      <c r="Q191" s="235"/>
      <c r="R191" s="235"/>
      <c r="S191" s="235"/>
      <c r="T191" s="235"/>
      <c r="U191" s="235"/>
      <c r="V191" s="235"/>
      <c r="W191" s="235"/>
      <c r="X191" s="235"/>
      <c r="Y191" s="215"/>
      <c r="Z191" s="215"/>
      <c r="AA191" s="215"/>
      <c r="AB191" s="215"/>
      <c r="AC191" s="215"/>
      <c r="AD191" s="215"/>
      <c r="AE191" s="215"/>
      <c r="AF191" s="215"/>
      <c r="AG191" s="215" t="s">
        <v>117</v>
      </c>
      <c r="AH191" s="215">
        <v>0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">
      <c r="A192" s="232"/>
      <c r="B192" s="233"/>
      <c r="C192" s="264" t="s">
        <v>311</v>
      </c>
      <c r="D192" s="237"/>
      <c r="E192" s="238">
        <v>33.4</v>
      </c>
      <c r="F192" s="235"/>
      <c r="G192" s="235"/>
      <c r="H192" s="235"/>
      <c r="I192" s="235"/>
      <c r="J192" s="235"/>
      <c r="K192" s="235"/>
      <c r="L192" s="235"/>
      <c r="M192" s="235"/>
      <c r="N192" s="235"/>
      <c r="O192" s="235"/>
      <c r="P192" s="235"/>
      <c r="Q192" s="235"/>
      <c r="R192" s="235"/>
      <c r="S192" s="235"/>
      <c r="T192" s="235"/>
      <c r="U192" s="235"/>
      <c r="V192" s="235"/>
      <c r="W192" s="235"/>
      <c r="X192" s="235"/>
      <c r="Y192" s="215"/>
      <c r="Z192" s="215"/>
      <c r="AA192" s="215"/>
      <c r="AB192" s="215"/>
      <c r="AC192" s="215"/>
      <c r="AD192" s="215"/>
      <c r="AE192" s="215"/>
      <c r="AF192" s="215"/>
      <c r="AG192" s="215" t="s">
        <v>117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48">
        <v>53</v>
      </c>
      <c r="B193" s="249" t="s">
        <v>312</v>
      </c>
      <c r="C193" s="263" t="s">
        <v>313</v>
      </c>
      <c r="D193" s="250" t="s">
        <v>223</v>
      </c>
      <c r="E193" s="251">
        <v>40.32</v>
      </c>
      <c r="F193" s="252"/>
      <c r="G193" s="253">
        <f>ROUND(E193*F193,2)</f>
        <v>0</v>
      </c>
      <c r="H193" s="236"/>
      <c r="I193" s="235">
        <f>ROUND(E193*H193,2)</f>
        <v>0</v>
      </c>
      <c r="J193" s="236"/>
      <c r="K193" s="235">
        <f>ROUND(E193*J193,2)</f>
        <v>0</v>
      </c>
      <c r="L193" s="235">
        <v>21</v>
      </c>
      <c r="M193" s="235">
        <f>G193*(1+L193/100)</f>
        <v>0</v>
      </c>
      <c r="N193" s="235">
        <v>0</v>
      </c>
      <c r="O193" s="235">
        <f>ROUND(E193*N193,2)</f>
        <v>0</v>
      </c>
      <c r="P193" s="235">
        <v>0</v>
      </c>
      <c r="Q193" s="235">
        <f>ROUND(E193*P193,2)</f>
        <v>0</v>
      </c>
      <c r="R193" s="235"/>
      <c r="S193" s="235" t="s">
        <v>113</v>
      </c>
      <c r="T193" s="235" t="s">
        <v>113</v>
      </c>
      <c r="U193" s="235">
        <v>0.36</v>
      </c>
      <c r="V193" s="235">
        <f>ROUND(E193*U193,2)</f>
        <v>14.52</v>
      </c>
      <c r="W193" s="235"/>
      <c r="X193" s="235" t="s">
        <v>114</v>
      </c>
      <c r="Y193" s="215"/>
      <c r="Z193" s="215"/>
      <c r="AA193" s="215"/>
      <c r="AB193" s="215"/>
      <c r="AC193" s="215"/>
      <c r="AD193" s="215"/>
      <c r="AE193" s="215"/>
      <c r="AF193" s="215"/>
      <c r="AG193" s="215" t="s">
        <v>115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ht="22.5" outlineLevel="1" x14ac:dyDescent="0.2">
      <c r="A194" s="232"/>
      <c r="B194" s="233"/>
      <c r="C194" s="264" t="s">
        <v>228</v>
      </c>
      <c r="D194" s="237"/>
      <c r="E194" s="238">
        <v>37.72</v>
      </c>
      <c r="F194" s="235"/>
      <c r="G194" s="235"/>
      <c r="H194" s="235"/>
      <c r="I194" s="235"/>
      <c r="J194" s="235"/>
      <c r="K194" s="235"/>
      <c r="L194" s="235"/>
      <c r="M194" s="235"/>
      <c r="N194" s="235"/>
      <c r="O194" s="235"/>
      <c r="P194" s="235"/>
      <c r="Q194" s="235"/>
      <c r="R194" s="235"/>
      <c r="S194" s="235"/>
      <c r="T194" s="235"/>
      <c r="U194" s="235"/>
      <c r="V194" s="235"/>
      <c r="W194" s="235"/>
      <c r="X194" s="235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117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ht="22.5" outlineLevel="1" x14ac:dyDescent="0.2">
      <c r="A195" s="232"/>
      <c r="B195" s="233"/>
      <c r="C195" s="264" t="s">
        <v>314</v>
      </c>
      <c r="D195" s="237"/>
      <c r="E195" s="238">
        <v>2.6</v>
      </c>
      <c r="F195" s="235"/>
      <c r="G195" s="235"/>
      <c r="H195" s="235"/>
      <c r="I195" s="235"/>
      <c r="J195" s="235"/>
      <c r="K195" s="235"/>
      <c r="L195" s="235"/>
      <c r="M195" s="235"/>
      <c r="N195" s="235"/>
      <c r="O195" s="235"/>
      <c r="P195" s="235"/>
      <c r="Q195" s="235"/>
      <c r="R195" s="235"/>
      <c r="S195" s="235"/>
      <c r="T195" s="235"/>
      <c r="U195" s="235"/>
      <c r="V195" s="235"/>
      <c r="W195" s="235"/>
      <c r="X195" s="235"/>
      <c r="Y195" s="215"/>
      <c r="Z195" s="215"/>
      <c r="AA195" s="215"/>
      <c r="AB195" s="215"/>
      <c r="AC195" s="215"/>
      <c r="AD195" s="215"/>
      <c r="AE195" s="215"/>
      <c r="AF195" s="215"/>
      <c r="AG195" s="215" t="s">
        <v>117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">
      <c r="A196" s="248">
        <v>54</v>
      </c>
      <c r="B196" s="249" t="s">
        <v>315</v>
      </c>
      <c r="C196" s="263" t="s">
        <v>316</v>
      </c>
      <c r="D196" s="250" t="s">
        <v>223</v>
      </c>
      <c r="E196" s="251">
        <v>37.72</v>
      </c>
      <c r="F196" s="252"/>
      <c r="G196" s="253">
        <f>ROUND(E196*F196,2)</f>
        <v>0</v>
      </c>
      <c r="H196" s="236"/>
      <c r="I196" s="235">
        <f>ROUND(E196*H196,2)</f>
        <v>0</v>
      </c>
      <c r="J196" s="236"/>
      <c r="K196" s="235">
        <f>ROUND(E196*J196,2)</f>
        <v>0</v>
      </c>
      <c r="L196" s="235">
        <v>21</v>
      </c>
      <c r="M196" s="235">
        <f>G196*(1+L196/100)</f>
        <v>0</v>
      </c>
      <c r="N196" s="235">
        <v>0</v>
      </c>
      <c r="O196" s="235">
        <f>ROUND(E196*N196,2)</f>
        <v>0</v>
      </c>
      <c r="P196" s="235">
        <v>0</v>
      </c>
      <c r="Q196" s="235">
        <f>ROUND(E196*P196,2)</f>
        <v>0</v>
      </c>
      <c r="R196" s="235"/>
      <c r="S196" s="235" t="s">
        <v>113</v>
      </c>
      <c r="T196" s="235" t="s">
        <v>113</v>
      </c>
      <c r="U196" s="235">
        <v>0.12</v>
      </c>
      <c r="V196" s="235">
        <f>ROUND(E196*U196,2)</f>
        <v>4.53</v>
      </c>
      <c r="W196" s="235"/>
      <c r="X196" s="235" t="s">
        <v>114</v>
      </c>
      <c r="Y196" s="215"/>
      <c r="Z196" s="215"/>
      <c r="AA196" s="215"/>
      <c r="AB196" s="215"/>
      <c r="AC196" s="215"/>
      <c r="AD196" s="215"/>
      <c r="AE196" s="215"/>
      <c r="AF196" s="215"/>
      <c r="AG196" s="215" t="s">
        <v>115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ht="22.5" outlineLevel="1" x14ac:dyDescent="0.2">
      <c r="A197" s="232"/>
      <c r="B197" s="233"/>
      <c r="C197" s="264" t="s">
        <v>228</v>
      </c>
      <c r="D197" s="237"/>
      <c r="E197" s="238">
        <v>37.72</v>
      </c>
      <c r="F197" s="235"/>
      <c r="G197" s="235"/>
      <c r="H197" s="235"/>
      <c r="I197" s="235"/>
      <c r="J197" s="235"/>
      <c r="K197" s="235"/>
      <c r="L197" s="235"/>
      <c r="M197" s="235"/>
      <c r="N197" s="235"/>
      <c r="O197" s="235"/>
      <c r="P197" s="235"/>
      <c r="Q197" s="235"/>
      <c r="R197" s="235"/>
      <c r="S197" s="235"/>
      <c r="T197" s="235"/>
      <c r="U197" s="235"/>
      <c r="V197" s="235"/>
      <c r="W197" s="235"/>
      <c r="X197" s="235"/>
      <c r="Y197" s="215"/>
      <c r="Z197" s="215"/>
      <c r="AA197" s="215"/>
      <c r="AB197" s="215"/>
      <c r="AC197" s="215"/>
      <c r="AD197" s="215"/>
      <c r="AE197" s="215"/>
      <c r="AF197" s="215"/>
      <c r="AG197" s="215" t="s">
        <v>117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48">
        <v>55</v>
      </c>
      <c r="B198" s="249" t="s">
        <v>317</v>
      </c>
      <c r="C198" s="263" t="s">
        <v>318</v>
      </c>
      <c r="D198" s="250" t="s">
        <v>223</v>
      </c>
      <c r="E198" s="251">
        <v>38.72</v>
      </c>
      <c r="F198" s="252"/>
      <c r="G198" s="253">
        <f>ROUND(E198*F198,2)</f>
        <v>0</v>
      </c>
      <c r="H198" s="236"/>
      <c r="I198" s="235">
        <f>ROUND(E198*H198,2)</f>
        <v>0</v>
      </c>
      <c r="J198" s="236"/>
      <c r="K198" s="235">
        <f>ROUND(E198*J198,2)</f>
        <v>0</v>
      </c>
      <c r="L198" s="235">
        <v>21</v>
      </c>
      <c r="M198" s="235">
        <f>G198*(1+L198/100)</f>
        <v>0</v>
      </c>
      <c r="N198" s="235">
        <v>0</v>
      </c>
      <c r="O198" s="235">
        <f>ROUND(E198*N198,2)</f>
        <v>0</v>
      </c>
      <c r="P198" s="235">
        <v>0</v>
      </c>
      <c r="Q198" s="235">
        <f>ROUND(E198*P198,2)</f>
        <v>0</v>
      </c>
      <c r="R198" s="235"/>
      <c r="S198" s="235" t="s">
        <v>113</v>
      </c>
      <c r="T198" s="235" t="s">
        <v>113</v>
      </c>
      <c r="U198" s="235">
        <v>5.5E-2</v>
      </c>
      <c r="V198" s="235">
        <f>ROUND(E198*U198,2)</f>
        <v>2.13</v>
      </c>
      <c r="W198" s="235"/>
      <c r="X198" s="235" t="s">
        <v>114</v>
      </c>
      <c r="Y198" s="215"/>
      <c r="Z198" s="215"/>
      <c r="AA198" s="215"/>
      <c r="AB198" s="215"/>
      <c r="AC198" s="215"/>
      <c r="AD198" s="215"/>
      <c r="AE198" s="215"/>
      <c r="AF198" s="215"/>
      <c r="AG198" s="215" t="s">
        <v>115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ht="22.5" outlineLevel="1" x14ac:dyDescent="0.2">
      <c r="A199" s="232"/>
      <c r="B199" s="233"/>
      <c r="C199" s="264" t="s">
        <v>308</v>
      </c>
      <c r="D199" s="237"/>
      <c r="E199" s="238">
        <v>38.72</v>
      </c>
      <c r="F199" s="235"/>
      <c r="G199" s="235"/>
      <c r="H199" s="235"/>
      <c r="I199" s="235"/>
      <c r="J199" s="235"/>
      <c r="K199" s="235"/>
      <c r="L199" s="235"/>
      <c r="M199" s="235"/>
      <c r="N199" s="235"/>
      <c r="O199" s="235"/>
      <c r="P199" s="235"/>
      <c r="Q199" s="235"/>
      <c r="R199" s="235"/>
      <c r="S199" s="235"/>
      <c r="T199" s="235"/>
      <c r="U199" s="235"/>
      <c r="V199" s="235"/>
      <c r="W199" s="235"/>
      <c r="X199" s="235"/>
      <c r="Y199" s="215"/>
      <c r="Z199" s="215"/>
      <c r="AA199" s="215"/>
      <c r="AB199" s="215"/>
      <c r="AC199" s="215"/>
      <c r="AD199" s="215"/>
      <c r="AE199" s="215"/>
      <c r="AF199" s="215"/>
      <c r="AG199" s="215" t="s">
        <v>117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48">
        <v>56</v>
      </c>
      <c r="B200" s="249" t="s">
        <v>319</v>
      </c>
      <c r="C200" s="263" t="s">
        <v>320</v>
      </c>
      <c r="D200" s="250" t="s">
        <v>223</v>
      </c>
      <c r="E200" s="251">
        <v>41.32</v>
      </c>
      <c r="F200" s="252"/>
      <c r="G200" s="253">
        <f>ROUND(E200*F200,2)</f>
        <v>0</v>
      </c>
      <c r="H200" s="236"/>
      <c r="I200" s="235">
        <f>ROUND(E200*H200,2)</f>
        <v>0</v>
      </c>
      <c r="J200" s="236"/>
      <c r="K200" s="235">
        <f>ROUND(E200*J200,2)</f>
        <v>0</v>
      </c>
      <c r="L200" s="235">
        <v>21</v>
      </c>
      <c r="M200" s="235">
        <f>G200*(1+L200/100)</f>
        <v>0</v>
      </c>
      <c r="N200" s="235">
        <v>0</v>
      </c>
      <c r="O200" s="235">
        <f>ROUND(E200*N200,2)</f>
        <v>0</v>
      </c>
      <c r="P200" s="235">
        <v>0</v>
      </c>
      <c r="Q200" s="235">
        <f>ROUND(E200*P200,2)</f>
        <v>0</v>
      </c>
      <c r="R200" s="235"/>
      <c r="S200" s="235" t="s">
        <v>113</v>
      </c>
      <c r="T200" s="235" t="s">
        <v>113</v>
      </c>
      <c r="U200" s="235">
        <v>0.11</v>
      </c>
      <c r="V200" s="235">
        <f>ROUND(E200*U200,2)</f>
        <v>4.55</v>
      </c>
      <c r="W200" s="235"/>
      <c r="X200" s="235" t="s">
        <v>114</v>
      </c>
      <c r="Y200" s="215"/>
      <c r="Z200" s="215"/>
      <c r="AA200" s="215"/>
      <c r="AB200" s="215"/>
      <c r="AC200" s="215"/>
      <c r="AD200" s="215"/>
      <c r="AE200" s="215"/>
      <c r="AF200" s="215"/>
      <c r="AG200" s="215" t="s">
        <v>115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ht="22.5" outlineLevel="1" x14ac:dyDescent="0.2">
      <c r="A201" s="232"/>
      <c r="B201" s="233"/>
      <c r="C201" s="264" t="s">
        <v>308</v>
      </c>
      <c r="D201" s="237"/>
      <c r="E201" s="238">
        <v>38.72</v>
      </c>
      <c r="F201" s="235"/>
      <c r="G201" s="235"/>
      <c r="H201" s="235"/>
      <c r="I201" s="235"/>
      <c r="J201" s="235"/>
      <c r="K201" s="235"/>
      <c r="L201" s="235"/>
      <c r="M201" s="235"/>
      <c r="N201" s="235"/>
      <c r="O201" s="235"/>
      <c r="P201" s="235"/>
      <c r="Q201" s="235"/>
      <c r="R201" s="235"/>
      <c r="S201" s="235"/>
      <c r="T201" s="235"/>
      <c r="U201" s="235"/>
      <c r="V201" s="235"/>
      <c r="W201" s="235"/>
      <c r="X201" s="235"/>
      <c r="Y201" s="215"/>
      <c r="Z201" s="215"/>
      <c r="AA201" s="215"/>
      <c r="AB201" s="215"/>
      <c r="AC201" s="215"/>
      <c r="AD201" s="215"/>
      <c r="AE201" s="215"/>
      <c r="AF201" s="215"/>
      <c r="AG201" s="215" t="s">
        <v>117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ht="22.5" outlineLevel="1" x14ac:dyDescent="0.2">
      <c r="A202" s="232"/>
      <c r="B202" s="233"/>
      <c r="C202" s="264" t="s">
        <v>314</v>
      </c>
      <c r="D202" s="237"/>
      <c r="E202" s="238">
        <v>2.6</v>
      </c>
      <c r="F202" s="235"/>
      <c r="G202" s="235"/>
      <c r="H202" s="235"/>
      <c r="I202" s="235"/>
      <c r="J202" s="235"/>
      <c r="K202" s="235"/>
      <c r="L202" s="235"/>
      <c r="M202" s="235"/>
      <c r="N202" s="235"/>
      <c r="O202" s="235"/>
      <c r="P202" s="235"/>
      <c r="Q202" s="235"/>
      <c r="R202" s="235"/>
      <c r="S202" s="235"/>
      <c r="T202" s="235"/>
      <c r="U202" s="235"/>
      <c r="V202" s="235"/>
      <c r="W202" s="235"/>
      <c r="X202" s="235"/>
      <c r="Y202" s="215"/>
      <c r="Z202" s="215"/>
      <c r="AA202" s="215"/>
      <c r="AB202" s="215"/>
      <c r="AC202" s="215"/>
      <c r="AD202" s="215"/>
      <c r="AE202" s="215"/>
      <c r="AF202" s="215"/>
      <c r="AG202" s="215" t="s">
        <v>117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ht="22.5" outlineLevel="1" x14ac:dyDescent="0.2">
      <c r="A203" s="248">
        <v>57</v>
      </c>
      <c r="B203" s="249" t="s">
        <v>321</v>
      </c>
      <c r="C203" s="263" t="s">
        <v>322</v>
      </c>
      <c r="D203" s="250" t="s">
        <v>223</v>
      </c>
      <c r="E203" s="251">
        <v>72.3</v>
      </c>
      <c r="F203" s="252"/>
      <c r="G203" s="253">
        <f>ROUND(E203*F203,2)</f>
        <v>0</v>
      </c>
      <c r="H203" s="236"/>
      <c r="I203" s="235">
        <f>ROUND(E203*H203,2)</f>
        <v>0</v>
      </c>
      <c r="J203" s="236"/>
      <c r="K203" s="235">
        <f>ROUND(E203*J203,2)</f>
        <v>0</v>
      </c>
      <c r="L203" s="235">
        <v>21</v>
      </c>
      <c r="M203" s="235">
        <f>G203*(1+L203/100)</f>
        <v>0</v>
      </c>
      <c r="N203" s="235">
        <v>0.188</v>
      </c>
      <c r="O203" s="235">
        <f>ROUND(E203*N203,2)</f>
        <v>13.59</v>
      </c>
      <c r="P203" s="235">
        <v>0</v>
      </c>
      <c r="Q203" s="235">
        <f>ROUND(E203*P203,2)</f>
        <v>0</v>
      </c>
      <c r="R203" s="235"/>
      <c r="S203" s="235" t="s">
        <v>171</v>
      </c>
      <c r="T203" s="235" t="s">
        <v>142</v>
      </c>
      <c r="U203" s="235">
        <v>0.27200000000000002</v>
      </c>
      <c r="V203" s="235">
        <f>ROUND(E203*U203,2)</f>
        <v>19.670000000000002</v>
      </c>
      <c r="W203" s="235"/>
      <c r="X203" s="235" t="s">
        <v>114</v>
      </c>
      <c r="Y203" s="215"/>
      <c r="Z203" s="215"/>
      <c r="AA203" s="215"/>
      <c r="AB203" s="215"/>
      <c r="AC203" s="215"/>
      <c r="AD203" s="215"/>
      <c r="AE203" s="215"/>
      <c r="AF203" s="215"/>
      <c r="AG203" s="215" t="s">
        <v>115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">
      <c r="A204" s="232"/>
      <c r="B204" s="233"/>
      <c r="C204" s="264" t="s">
        <v>190</v>
      </c>
      <c r="D204" s="237"/>
      <c r="E204" s="238"/>
      <c r="F204" s="235"/>
      <c r="G204" s="235"/>
      <c r="H204" s="235"/>
      <c r="I204" s="235"/>
      <c r="J204" s="235"/>
      <c r="K204" s="235"/>
      <c r="L204" s="235"/>
      <c r="M204" s="235"/>
      <c r="N204" s="235"/>
      <c r="O204" s="235"/>
      <c r="P204" s="235"/>
      <c r="Q204" s="235"/>
      <c r="R204" s="235"/>
      <c r="S204" s="235"/>
      <c r="T204" s="235"/>
      <c r="U204" s="235"/>
      <c r="V204" s="235"/>
      <c r="W204" s="235"/>
      <c r="X204" s="235"/>
      <c r="Y204" s="215"/>
      <c r="Z204" s="215"/>
      <c r="AA204" s="215"/>
      <c r="AB204" s="215"/>
      <c r="AC204" s="215"/>
      <c r="AD204" s="215"/>
      <c r="AE204" s="215"/>
      <c r="AF204" s="215"/>
      <c r="AG204" s="215" t="s">
        <v>117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">
      <c r="A205" s="232"/>
      <c r="B205" s="233"/>
      <c r="C205" s="264" t="s">
        <v>323</v>
      </c>
      <c r="D205" s="237"/>
      <c r="E205" s="238">
        <v>26.2</v>
      </c>
      <c r="F205" s="235"/>
      <c r="G205" s="235"/>
      <c r="H205" s="235"/>
      <c r="I205" s="235"/>
      <c r="J205" s="235"/>
      <c r="K205" s="235"/>
      <c r="L205" s="235"/>
      <c r="M205" s="235"/>
      <c r="N205" s="235"/>
      <c r="O205" s="235"/>
      <c r="P205" s="235"/>
      <c r="Q205" s="235"/>
      <c r="R205" s="235"/>
      <c r="S205" s="235"/>
      <c r="T205" s="235"/>
      <c r="U205" s="235"/>
      <c r="V205" s="235"/>
      <c r="W205" s="235"/>
      <c r="X205" s="235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117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">
      <c r="A206" s="232"/>
      <c r="B206" s="233"/>
      <c r="C206" s="264" t="s">
        <v>324</v>
      </c>
      <c r="D206" s="237"/>
      <c r="E206" s="238">
        <v>7.6</v>
      </c>
      <c r="F206" s="235"/>
      <c r="G206" s="235"/>
      <c r="H206" s="235"/>
      <c r="I206" s="235"/>
      <c r="J206" s="235"/>
      <c r="K206" s="235"/>
      <c r="L206" s="235"/>
      <c r="M206" s="235"/>
      <c r="N206" s="235"/>
      <c r="O206" s="235"/>
      <c r="P206" s="235"/>
      <c r="Q206" s="235"/>
      <c r="R206" s="235"/>
      <c r="S206" s="235"/>
      <c r="T206" s="235"/>
      <c r="U206" s="235"/>
      <c r="V206" s="235"/>
      <c r="W206" s="235"/>
      <c r="X206" s="235"/>
      <c r="Y206" s="215"/>
      <c r="Z206" s="215"/>
      <c r="AA206" s="215"/>
      <c r="AB206" s="215"/>
      <c r="AC206" s="215"/>
      <c r="AD206" s="215"/>
      <c r="AE206" s="215"/>
      <c r="AF206" s="215"/>
      <c r="AG206" s="215" t="s">
        <v>117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 x14ac:dyDescent="0.2">
      <c r="A207" s="232"/>
      <c r="B207" s="233"/>
      <c r="C207" s="264" t="s">
        <v>325</v>
      </c>
      <c r="D207" s="237"/>
      <c r="E207" s="238">
        <v>4</v>
      </c>
      <c r="F207" s="235"/>
      <c r="G207" s="235"/>
      <c r="H207" s="235"/>
      <c r="I207" s="235"/>
      <c r="J207" s="235"/>
      <c r="K207" s="235"/>
      <c r="L207" s="235"/>
      <c r="M207" s="235"/>
      <c r="N207" s="235"/>
      <c r="O207" s="235"/>
      <c r="P207" s="235"/>
      <c r="Q207" s="235"/>
      <c r="R207" s="235"/>
      <c r="S207" s="235"/>
      <c r="T207" s="235"/>
      <c r="U207" s="235"/>
      <c r="V207" s="235"/>
      <c r="W207" s="235"/>
      <c r="X207" s="235"/>
      <c r="Y207" s="215"/>
      <c r="Z207" s="215"/>
      <c r="AA207" s="215"/>
      <c r="AB207" s="215"/>
      <c r="AC207" s="215"/>
      <c r="AD207" s="215"/>
      <c r="AE207" s="215"/>
      <c r="AF207" s="215"/>
      <c r="AG207" s="215" t="s">
        <v>117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32"/>
      <c r="B208" s="233"/>
      <c r="C208" s="264" t="s">
        <v>326</v>
      </c>
      <c r="D208" s="237"/>
      <c r="E208" s="238">
        <v>34.5</v>
      </c>
      <c r="F208" s="235"/>
      <c r="G208" s="235"/>
      <c r="H208" s="235"/>
      <c r="I208" s="235"/>
      <c r="J208" s="235"/>
      <c r="K208" s="235"/>
      <c r="L208" s="235"/>
      <c r="M208" s="235"/>
      <c r="N208" s="235"/>
      <c r="O208" s="235"/>
      <c r="P208" s="235"/>
      <c r="Q208" s="235"/>
      <c r="R208" s="235"/>
      <c r="S208" s="235"/>
      <c r="T208" s="235"/>
      <c r="U208" s="235"/>
      <c r="V208" s="235"/>
      <c r="W208" s="235"/>
      <c r="X208" s="235"/>
      <c r="Y208" s="215"/>
      <c r="Z208" s="215"/>
      <c r="AA208" s="215"/>
      <c r="AB208" s="215"/>
      <c r="AC208" s="215"/>
      <c r="AD208" s="215"/>
      <c r="AE208" s="215"/>
      <c r="AF208" s="215"/>
      <c r="AG208" s="215" t="s">
        <v>117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">
      <c r="A209" s="248">
        <v>58</v>
      </c>
      <c r="B209" s="249" t="s">
        <v>327</v>
      </c>
      <c r="C209" s="263" t="s">
        <v>328</v>
      </c>
      <c r="D209" s="250" t="s">
        <v>112</v>
      </c>
      <c r="E209" s="251">
        <v>0.94299999999999995</v>
      </c>
      <c r="F209" s="252"/>
      <c r="G209" s="253">
        <f>ROUND(E209*F209,2)</f>
        <v>0</v>
      </c>
      <c r="H209" s="236"/>
      <c r="I209" s="235">
        <f>ROUND(E209*H209,2)</f>
        <v>0</v>
      </c>
      <c r="J209" s="236"/>
      <c r="K209" s="235">
        <f>ROUND(E209*J209,2)</f>
        <v>0</v>
      </c>
      <c r="L209" s="235">
        <v>21</v>
      </c>
      <c r="M209" s="235">
        <f>G209*(1+L209/100)</f>
        <v>0</v>
      </c>
      <c r="N209" s="235">
        <v>2.5249999999999999</v>
      </c>
      <c r="O209" s="235">
        <f>ROUND(E209*N209,2)</f>
        <v>2.38</v>
      </c>
      <c r="P209" s="235">
        <v>0</v>
      </c>
      <c r="Q209" s="235">
        <f>ROUND(E209*P209,2)</f>
        <v>0</v>
      </c>
      <c r="R209" s="235"/>
      <c r="S209" s="235" t="s">
        <v>171</v>
      </c>
      <c r="T209" s="235" t="s">
        <v>142</v>
      </c>
      <c r="U209" s="235">
        <v>1.4419999999999999</v>
      </c>
      <c r="V209" s="235">
        <f>ROUND(E209*U209,2)</f>
        <v>1.36</v>
      </c>
      <c r="W209" s="235"/>
      <c r="X209" s="235" t="s">
        <v>114</v>
      </c>
      <c r="Y209" s="215"/>
      <c r="Z209" s="215"/>
      <c r="AA209" s="215"/>
      <c r="AB209" s="215"/>
      <c r="AC209" s="215"/>
      <c r="AD209" s="215"/>
      <c r="AE209" s="215"/>
      <c r="AF209" s="215"/>
      <c r="AG209" s="215" t="s">
        <v>115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">
      <c r="A210" s="232"/>
      <c r="B210" s="233"/>
      <c r="C210" s="264" t="s">
        <v>329</v>
      </c>
      <c r="D210" s="237"/>
      <c r="E210" s="238">
        <v>0.94299999999999995</v>
      </c>
      <c r="F210" s="235"/>
      <c r="G210" s="235"/>
      <c r="H210" s="235"/>
      <c r="I210" s="235"/>
      <c r="J210" s="235"/>
      <c r="K210" s="235"/>
      <c r="L210" s="235"/>
      <c r="M210" s="235"/>
      <c r="N210" s="235"/>
      <c r="O210" s="235"/>
      <c r="P210" s="235"/>
      <c r="Q210" s="235"/>
      <c r="R210" s="235"/>
      <c r="S210" s="235"/>
      <c r="T210" s="235"/>
      <c r="U210" s="235"/>
      <c r="V210" s="235"/>
      <c r="W210" s="235"/>
      <c r="X210" s="235"/>
      <c r="Y210" s="215"/>
      <c r="Z210" s="215"/>
      <c r="AA210" s="215"/>
      <c r="AB210" s="215"/>
      <c r="AC210" s="215"/>
      <c r="AD210" s="215"/>
      <c r="AE210" s="215"/>
      <c r="AF210" s="215"/>
      <c r="AG210" s="215" t="s">
        <v>117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ht="22.5" outlineLevel="1" x14ac:dyDescent="0.2">
      <c r="A211" s="248">
        <v>59</v>
      </c>
      <c r="B211" s="249" t="s">
        <v>330</v>
      </c>
      <c r="C211" s="263" t="s">
        <v>331</v>
      </c>
      <c r="D211" s="250" t="s">
        <v>170</v>
      </c>
      <c r="E211" s="251">
        <v>34</v>
      </c>
      <c r="F211" s="252"/>
      <c r="G211" s="253">
        <f>ROUND(E211*F211,2)</f>
        <v>0</v>
      </c>
      <c r="H211" s="236"/>
      <c r="I211" s="235">
        <f>ROUND(E211*H211,2)</f>
        <v>0</v>
      </c>
      <c r="J211" s="236"/>
      <c r="K211" s="235">
        <f>ROUND(E211*J211,2)</f>
        <v>0</v>
      </c>
      <c r="L211" s="235">
        <v>21</v>
      </c>
      <c r="M211" s="235">
        <f>G211*(1+L211/100)</f>
        <v>0</v>
      </c>
      <c r="N211" s="235">
        <v>2.1999999999999999E-2</v>
      </c>
      <c r="O211" s="235">
        <f>ROUND(E211*N211,2)</f>
        <v>0.75</v>
      </c>
      <c r="P211" s="235">
        <v>0</v>
      </c>
      <c r="Q211" s="235">
        <f>ROUND(E211*P211,2)</f>
        <v>0</v>
      </c>
      <c r="R211" s="235" t="s">
        <v>177</v>
      </c>
      <c r="S211" s="235" t="s">
        <v>113</v>
      </c>
      <c r="T211" s="235" t="s">
        <v>113</v>
      </c>
      <c r="U211" s="235">
        <v>0</v>
      </c>
      <c r="V211" s="235">
        <f>ROUND(E211*U211,2)</f>
        <v>0</v>
      </c>
      <c r="W211" s="235"/>
      <c r="X211" s="235" t="s">
        <v>178</v>
      </c>
      <c r="Y211" s="215"/>
      <c r="Z211" s="215"/>
      <c r="AA211" s="215"/>
      <c r="AB211" s="215"/>
      <c r="AC211" s="215"/>
      <c r="AD211" s="215"/>
      <c r="AE211" s="215"/>
      <c r="AF211" s="215"/>
      <c r="AG211" s="215" t="s">
        <v>179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">
      <c r="A212" s="232"/>
      <c r="B212" s="233"/>
      <c r="C212" s="264" t="s">
        <v>240</v>
      </c>
      <c r="D212" s="237"/>
      <c r="E212" s="238"/>
      <c r="F212" s="235"/>
      <c r="G212" s="235"/>
      <c r="H212" s="235"/>
      <c r="I212" s="235"/>
      <c r="J212" s="235"/>
      <c r="K212" s="235"/>
      <c r="L212" s="235"/>
      <c r="M212" s="235"/>
      <c r="N212" s="235"/>
      <c r="O212" s="235"/>
      <c r="P212" s="235"/>
      <c r="Q212" s="235"/>
      <c r="R212" s="235"/>
      <c r="S212" s="235"/>
      <c r="T212" s="235"/>
      <c r="U212" s="235"/>
      <c r="V212" s="235"/>
      <c r="W212" s="235"/>
      <c r="X212" s="235"/>
      <c r="Y212" s="215"/>
      <c r="Z212" s="215"/>
      <c r="AA212" s="215"/>
      <c r="AB212" s="215"/>
      <c r="AC212" s="215"/>
      <c r="AD212" s="215"/>
      <c r="AE212" s="215"/>
      <c r="AF212" s="215"/>
      <c r="AG212" s="215" t="s">
        <v>117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">
      <c r="A213" s="232"/>
      <c r="B213" s="233"/>
      <c r="C213" s="265" t="s">
        <v>332</v>
      </c>
      <c r="D213" s="239"/>
      <c r="E213" s="240"/>
      <c r="F213" s="235"/>
      <c r="G213" s="235"/>
      <c r="H213" s="235"/>
      <c r="I213" s="235"/>
      <c r="J213" s="235"/>
      <c r="K213" s="235"/>
      <c r="L213" s="235"/>
      <c r="M213" s="235"/>
      <c r="N213" s="235"/>
      <c r="O213" s="235"/>
      <c r="P213" s="235"/>
      <c r="Q213" s="235"/>
      <c r="R213" s="235"/>
      <c r="S213" s="235"/>
      <c r="T213" s="235"/>
      <c r="U213" s="235"/>
      <c r="V213" s="235"/>
      <c r="W213" s="235"/>
      <c r="X213" s="235"/>
      <c r="Y213" s="215"/>
      <c r="Z213" s="215"/>
      <c r="AA213" s="215"/>
      <c r="AB213" s="215"/>
      <c r="AC213" s="215"/>
      <c r="AD213" s="215"/>
      <c r="AE213" s="215"/>
      <c r="AF213" s="215"/>
      <c r="AG213" s="215" t="s">
        <v>117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">
      <c r="A214" s="232"/>
      <c r="B214" s="233"/>
      <c r="C214" s="266" t="s">
        <v>333</v>
      </c>
      <c r="D214" s="239"/>
      <c r="E214" s="240">
        <v>33.4</v>
      </c>
      <c r="F214" s="235"/>
      <c r="G214" s="235"/>
      <c r="H214" s="235"/>
      <c r="I214" s="235"/>
      <c r="J214" s="235"/>
      <c r="K214" s="235"/>
      <c r="L214" s="235"/>
      <c r="M214" s="235"/>
      <c r="N214" s="235"/>
      <c r="O214" s="235"/>
      <c r="P214" s="235"/>
      <c r="Q214" s="235"/>
      <c r="R214" s="235"/>
      <c r="S214" s="235"/>
      <c r="T214" s="235"/>
      <c r="U214" s="235"/>
      <c r="V214" s="235"/>
      <c r="W214" s="235"/>
      <c r="X214" s="235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117</v>
      </c>
      <c r="AH214" s="215">
        <v>2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">
      <c r="A215" s="232"/>
      <c r="B215" s="233"/>
      <c r="C215" s="265" t="s">
        <v>334</v>
      </c>
      <c r="D215" s="239"/>
      <c r="E215" s="240"/>
      <c r="F215" s="235"/>
      <c r="G215" s="235"/>
      <c r="H215" s="235"/>
      <c r="I215" s="235"/>
      <c r="J215" s="235"/>
      <c r="K215" s="235"/>
      <c r="L215" s="235"/>
      <c r="M215" s="235"/>
      <c r="N215" s="235"/>
      <c r="O215" s="235"/>
      <c r="P215" s="235"/>
      <c r="Q215" s="235"/>
      <c r="R215" s="235"/>
      <c r="S215" s="235"/>
      <c r="T215" s="235"/>
      <c r="U215" s="235"/>
      <c r="V215" s="235"/>
      <c r="W215" s="235"/>
      <c r="X215" s="235"/>
      <c r="Y215" s="215"/>
      <c r="Z215" s="215"/>
      <c r="AA215" s="215"/>
      <c r="AB215" s="215"/>
      <c r="AC215" s="215"/>
      <c r="AD215" s="215"/>
      <c r="AE215" s="215"/>
      <c r="AF215" s="215"/>
      <c r="AG215" s="215" t="s">
        <v>117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">
      <c r="A216" s="232"/>
      <c r="B216" s="233"/>
      <c r="C216" s="264" t="s">
        <v>335</v>
      </c>
      <c r="D216" s="237"/>
      <c r="E216" s="238">
        <v>34</v>
      </c>
      <c r="F216" s="235"/>
      <c r="G216" s="235"/>
      <c r="H216" s="235"/>
      <c r="I216" s="235"/>
      <c r="J216" s="235"/>
      <c r="K216" s="235"/>
      <c r="L216" s="235"/>
      <c r="M216" s="235"/>
      <c r="N216" s="235"/>
      <c r="O216" s="235"/>
      <c r="P216" s="235"/>
      <c r="Q216" s="235"/>
      <c r="R216" s="235"/>
      <c r="S216" s="235"/>
      <c r="T216" s="235"/>
      <c r="U216" s="235"/>
      <c r="V216" s="235"/>
      <c r="W216" s="235"/>
      <c r="X216" s="235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117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ht="22.5" outlineLevel="1" x14ac:dyDescent="0.2">
      <c r="A217" s="248">
        <v>60</v>
      </c>
      <c r="B217" s="249" t="s">
        <v>336</v>
      </c>
      <c r="C217" s="263" t="s">
        <v>337</v>
      </c>
      <c r="D217" s="250" t="s">
        <v>170</v>
      </c>
      <c r="E217" s="251">
        <v>35</v>
      </c>
      <c r="F217" s="252"/>
      <c r="G217" s="253">
        <f>ROUND(E217*F217,2)</f>
        <v>0</v>
      </c>
      <c r="H217" s="236"/>
      <c r="I217" s="235">
        <f>ROUND(E217*H217,2)</f>
        <v>0</v>
      </c>
      <c r="J217" s="236"/>
      <c r="K217" s="235">
        <f>ROUND(E217*J217,2)</f>
        <v>0</v>
      </c>
      <c r="L217" s="235">
        <v>21</v>
      </c>
      <c r="M217" s="235">
        <f>G217*(1+L217/100)</f>
        <v>0</v>
      </c>
      <c r="N217" s="235">
        <v>4.5999999999999999E-2</v>
      </c>
      <c r="O217" s="235">
        <f>ROUND(E217*N217,2)</f>
        <v>1.61</v>
      </c>
      <c r="P217" s="235">
        <v>0</v>
      </c>
      <c r="Q217" s="235">
        <f>ROUND(E217*P217,2)</f>
        <v>0</v>
      </c>
      <c r="R217" s="235" t="s">
        <v>177</v>
      </c>
      <c r="S217" s="235" t="s">
        <v>113</v>
      </c>
      <c r="T217" s="235" t="s">
        <v>113</v>
      </c>
      <c r="U217" s="235">
        <v>0</v>
      </c>
      <c r="V217" s="235">
        <f>ROUND(E217*U217,2)</f>
        <v>0</v>
      </c>
      <c r="W217" s="235"/>
      <c r="X217" s="235" t="s">
        <v>178</v>
      </c>
      <c r="Y217" s="215"/>
      <c r="Z217" s="215"/>
      <c r="AA217" s="215"/>
      <c r="AB217" s="215"/>
      <c r="AC217" s="215"/>
      <c r="AD217" s="215"/>
      <c r="AE217" s="215"/>
      <c r="AF217" s="215"/>
      <c r="AG217" s="215" t="s">
        <v>179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 x14ac:dyDescent="0.2">
      <c r="A218" s="232"/>
      <c r="B218" s="233"/>
      <c r="C218" s="264" t="s">
        <v>240</v>
      </c>
      <c r="D218" s="237"/>
      <c r="E218" s="238"/>
      <c r="F218" s="235"/>
      <c r="G218" s="235"/>
      <c r="H218" s="235"/>
      <c r="I218" s="235"/>
      <c r="J218" s="235"/>
      <c r="K218" s="235"/>
      <c r="L218" s="235"/>
      <c r="M218" s="235"/>
      <c r="N218" s="235"/>
      <c r="O218" s="235"/>
      <c r="P218" s="235"/>
      <c r="Q218" s="235"/>
      <c r="R218" s="235"/>
      <c r="S218" s="235"/>
      <c r="T218" s="235"/>
      <c r="U218" s="235"/>
      <c r="V218" s="235"/>
      <c r="W218" s="235"/>
      <c r="X218" s="235"/>
      <c r="Y218" s="215"/>
      <c r="Z218" s="215"/>
      <c r="AA218" s="215"/>
      <c r="AB218" s="215"/>
      <c r="AC218" s="215"/>
      <c r="AD218" s="215"/>
      <c r="AE218" s="215"/>
      <c r="AF218" s="215"/>
      <c r="AG218" s="215" t="s">
        <v>117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">
      <c r="A219" s="232"/>
      <c r="B219" s="233"/>
      <c r="C219" s="265" t="s">
        <v>332</v>
      </c>
      <c r="D219" s="239"/>
      <c r="E219" s="240"/>
      <c r="F219" s="235"/>
      <c r="G219" s="235"/>
      <c r="H219" s="235"/>
      <c r="I219" s="235"/>
      <c r="J219" s="235"/>
      <c r="K219" s="235"/>
      <c r="L219" s="235"/>
      <c r="M219" s="235"/>
      <c r="N219" s="235"/>
      <c r="O219" s="235"/>
      <c r="P219" s="235"/>
      <c r="Q219" s="235"/>
      <c r="R219" s="235"/>
      <c r="S219" s="235"/>
      <c r="T219" s="235"/>
      <c r="U219" s="235"/>
      <c r="V219" s="235"/>
      <c r="W219" s="235"/>
      <c r="X219" s="235"/>
      <c r="Y219" s="215"/>
      <c r="Z219" s="215"/>
      <c r="AA219" s="215"/>
      <c r="AB219" s="215"/>
      <c r="AC219" s="215"/>
      <c r="AD219" s="215"/>
      <c r="AE219" s="215"/>
      <c r="AF219" s="215"/>
      <c r="AG219" s="215" t="s">
        <v>117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">
      <c r="A220" s="232"/>
      <c r="B220" s="233"/>
      <c r="C220" s="266" t="s">
        <v>338</v>
      </c>
      <c r="D220" s="239"/>
      <c r="E220" s="240">
        <v>34.5</v>
      </c>
      <c r="F220" s="235"/>
      <c r="G220" s="235"/>
      <c r="H220" s="235"/>
      <c r="I220" s="235"/>
      <c r="J220" s="235"/>
      <c r="K220" s="235"/>
      <c r="L220" s="235"/>
      <c r="M220" s="235"/>
      <c r="N220" s="235"/>
      <c r="O220" s="235"/>
      <c r="P220" s="235"/>
      <c r="Q220" s="235"/>
      <c r="R220" s="235"/>
      <c r="S220" s="235"/>
      <c r="T220" s="235"/>
      <c r="U220" s="235"/>
      <c r="V220" s="235"/>
      <c r="W220" s="235"/>
      <c r="X220" s="235"/>
      <c r="Y220" s="215"/>
      <c r="Z220" s="215"/>
      <c r="AA220" s="215"/>
      <c r="AB220" s="215"/>
      <c r="AC220" s="215"/>
      <c r="AD220" s="215"/>
      <c r="AE220" s="215"/>
      <c r="AF220" s="215"/>
      <c r="AG220" s="215" t="s">
        <v>117</v>
      </c>
      <c r="AH220" s="215">
        <v>2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 x14ac:dyDescent="0.2">
      <c r="A221" s="232"/>
      <c r="B221" s="233"/>
      <c r="C221" s="265" t="s">
        <v>334</v>
      </c>
      <c r="D221" s="239"/>
      <c r="E221" s="240"/>
      <c r="F221" s="235"/>
      <c r="G221" s="235"/>
      <c r="H221" s="235"/>
      <c r="I221" s="235"/>
      <c r="J221" s="235"/>
      <c r="K221" s="235"/>
      <c r="L221" s="235"/>
      <c r="M221" s="235"/>
      <c r="N221" s="235"/>
      <c r="O221" s="235"/>
      <c r="P221" s="235"/>
      <c r="Q221" s="235"/>
      <c r="R221" s="235"/>
      <c r="S221" s="235"/>
      <c r="T221" s="235"/>
      <c r="U221" s="235"/>
      <c r="V221" s="235"/>
      <c r="W221" s="235"/>
      <c r="X221" s="235"/>
      <c r="Y221" s="215"/>
      <c r="Z221" s="215"/>
      <c r="AA221" s="215"/>
      <c r="AB221" s="215"/>
      <c r="AC221" s="215"/>
      <c r="AD221" s="215"/>
      <c r="AE221" s="215"/>
      <c r="AF221" s="215"/>
      <c r="AG221" s="215" t="s">
        <v>117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 x14ac:dyDescent="0.2">
      <c r="A222" s="232"/>
      <c r="B222" s="233"/>
      <c r="C222" s="264" t="s">
        <v>339</v>
      </c>
      <c r="D222" s="237"/>
      <c r="E222" s="238">
        <v>35</v>
      </c>
      <c r="F222" s="235"/>
      <c r="G222" s="235"/>
      <c r="H222" s="235"/>
      <c r="I222" s="235"/>
      <c r="J222" s="235"/>
      <c r="K222" s="235"/>
      <c r="L222" s="235"/>
      <c r="M222" s="235"/>
      <c r="N222" s="235"/>
      <c r="O222" s="235"/>
      <c r="P222" s="235"/>
      <c r="Q222" s="235"/>
      <c r="R222" s="235"/>
      <c r="S222" s="235"/>
      <c r="T222" s="235"/>
      <c r="U222" s="235"/>
      <c r="V222" s="235"/>
      <c r="W222" s="235"/>
      <c r="X222" s="235"/>
      <c r="Y222" s="215"/>
      <c r="Z222" s="215"/>
      <c r="AA222" s="215"/>
      <c r="AB222" s="215"/>
      <c r="AC222" s="215"/>
      <c r="AD222" s="215"/>
      <c r="AE222" s="215"/>
      <c r="AF222" s="215"/>
      <c r="AG222" s="215" t="s">
        <v>117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ht="22.5" outlineLevel="1" x14ac:dyDescent="0.2">
      <c r="A223" s="248">
        <v>61</v>
      </c>
      <c r="B223" s="249" t="s">
        <v>340</v>
      </c>
      <c r="C223" s="263" t="s">
        <v>341</v>
      </c>
      <c r="D223" s="250" t="s">
        <v>170</v>
      </c>
      <c r="E223" s="251">
        <v>27</v>
      </c>
      <c r="F223" s="252"/>
      <c r="G223" s="253">
        <f>ROUND(E223*F223,2)</f>
        <v>0</v>
      </c>
      <c r="H223" s="236"/>
      <c r="I223" s="235">
        <f>ROUND(E223*H223,2)</f>
        <v>0</v>
      </c>
      <c r="J223" s="236"/>
      <c r="K223" s="235">
        <f>ROUND(E223*J223,2)</f>
        <v>0</v>
      </c>
      <c r="L223" s="235">
        <v>21</v>
      </c>
      <c r="M223" s="235">
        <f>G223*(1+L223/100)</f>
        <v>0</v>
      </c>
      <c r="N223" s="235">
        <v>8.2100000000000006E-2</v>
      </c>
      <c r="O223" s="235">
        <f>ROUND(E223*N223,2)</f>
        <v>2.2200000000000002</v>
      </c>
      <c r="P223" s="235">
        <v>0</v>
      </c>
      <c r="Q223" s="235">
        <f>ROUND(E223*P223,2)</f>
        <v>0</v>
      </c>
      <c r="R223" s="235" t="s">
        <v>177</v>
      </c>
      <c r="S223" s="235" t="s">
        <v>113</v>
      </c>
      <c r="T223" s="235" t="s">
        <v>113</v>
      </c>
      <c r="U223" s="235">
        <v>0</v>
      </c>
      <c r="V223" s="235">
        <f>ROUND(E223*U223,2)</f>
        <v>0</v>
      </c>
      <c r="W223" s="235"/>
      <c r="X223" s="235" t="s">
        <v>178</v>
      </c>
      <c r="Y223" s="215"/>
      <c r="Z223" s="215"/>
      <c r="AA223" s="215"/>
      <c r="AB223" s="215"/>
      <c r="AC223" s="215"/>
      <c r="AD223" s="215"/>
      <c r="AE223" s="215"/>
      <c r="AF223" s="215"/>
      <c r="AG223" s="215" t="s">
        <v>179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">
      <c r="A224" s="232"/>
      <c r="B224" s="233"/>
      <c r="C224" s="264" t="s">
        <v>240</v>
      </c>
      <c r="D224" s="237"/>
      <c r="E224" s="238"/>
      <c r="F224" s="235"/>
      <c r="G224" s="235"/>
      <c r="H224" s="235"/>
      <c r="I224" s="235"/>
      <c r="J224" s="235"/>
      <c r="K224" s="235"/>
      <c r="L224" s="235"/>
      <c r="M224" s="235"/>
      <c r="N224" s="235"/>
      <c r="O224" s="235"/>
      <c r="P224" s="235"/>
      <c r="Q224" s="235"/>
      <c r="R224" s="235"/>
      <c r="S224" s="235"/>
      <c r="T224" s="235"/>
      <c r="U224" s="235"/>
      <c r="V224" s="235"/>
      <c r="W224" s="235"/>
      <c r="X224" s="235"/>
      <c r="Y224" s="215"/>
      <c r="Z224" s="215"/>
      <c r="AA224" s="215"/>
      <c r="AB224" s="215"/>
      <c r="AC224" s="215"/>
      <c r="AD224" s="215"/>
      <c r="AE224" s="215"/>
      <c r="AF224" s="215"/>
      <c r="AG224" s="215" t="s">
        <v>117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">
      <c r="A225" s="232"/>
      <c r="B225" s="233"/>
      <c r="C225" s="265" t="s">
        <v>332</v>
      </c>
      <c r="D225" s="239"/>
      <c r="E225" s="240"/>
      <c r="F225" s="235"/>
      <c r="G225" s="235"/>
      <c r="H225" s="235"/>
      <c r="I225" s="235"/>
      <c r="J225" s="235"/>
      <c r="K225" s="235"/>
      <c r="L225" s="235"/>
      <c r="M225" s="235"/>
      <c r="N225" s="235"/>
      <c r="O225" s="235"/>
      <c r="P225" s="235"/>
      <c r="Q225" s="235"/>
      <c r="R225" s="235"/>
      <c r="S225" s="235"/>
      <c r="T225" s="235"/>
      <c r="U225" s="235"/>
      <c r="V225" s="235"/>
      <c r="W225" s="235"/>
      <c r="X225" s="235"/>
      <c r="Y225" s="215"/>
      <c r="Z225" s="215"/>
      <c r="AA225" s="215"/>
      <c r="AB225" s="215"/>
      <c r="AC225" s="215"/>
      <c r="AD225" s="215"/>
      <c r="AE225" s="215"/>
      <c r="AF225" s="215"/>
      <c r="AG225" s="215" t="s">
        <v>117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">
      <c r="A226" s="232"/>
      <c r="B226" s="233"/>
      <c r="C226" s="266" t="s">
        <v>342</v>
      </c>
      <c r="D226" s="239"/>
      <c r="E226" s="240">
        <v>26.2</v>
      </c>
      <c r="F226" s="235"/>
      <c r="G226" s="235"/>
      <c r="H226" s="235"/>
      <c r="I226" s="235"/>
      <c r="J226" s="235"/>
      <c r="K226" s="235"/>
      <c r="L226" s="235"/>
      <c r="M226" s="235"/>
      <c r="N226" s="235"/>
      <c r="O226" s="235"/>
      <c r="P226" s="235"/>
      <c r="Q226" s="235"/>
      <c r="R226" s="235"/>
      <c r="S226" s="235"/>
      <c r="T226" s="235"/>
      <c r="U226" s="235"/>
      <c r="V226" s="235"/>
      <c r="W226" s="235"/>
      <c r="X226" s="235"/>
      <c r="Y226" s="215"/>
      <c r="Z226" s="215"/>
      <c r="AA226" s="215"/>
      <c r="AB226" s="215"/>
      <c r="AC226" s="215"/>
      <c r="AD226" s="215"/>
      <c r="AE226" s="215"/>
      <c r="AF226" s="215"/>
      <c r="AG226" s="215" t="s">
        <v>117</v>
      </c>
      <c r="AH226" s="215">
        <v>2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">
      <c r="A227" s="232"/>
      <c r="B227" s="233"/>
      <c r="C227" s="265" t="s">
        <v>334</v>
      </c>
      <c r="D227" s="239"/>
      <c r="E227" s="240"/>
      <c r="F227" s="235"/>
      <c r="G227" s="235"/>
      <c r="H227" s="235"/>
      <c r="I227" s="235"/>
      <c r="J227" s="235"/>
      <c r="K227" s="235"/>
      <c r="L227" s="235"/>
      <c r="M227" s="235"/>
      <c r="N227" s="235"/>
      <c r="O227" s="235"/>
      <c r="P227" s="235"/>
      <c r="Q227" s="235"/>
      <c r="R227" s="235"/>
      <c r="S227" s="235"/>
      <c r="T227" s="235"/>
      <c r="U227" s="235"/>
      <c r="V227" s="235"/>
      <c r="W227" s="235"/>
      <c r="X227" s="235"/>
      <c r="Y227" s="215"/>
      <c r="Z227" s="215"/>
      <c r="AA227" s="215"/>
      <c r="AB227" s="215"/>
      <c r="AC227" s="215"/>
      <c r="AD227" s="215"/>
      <c r="AE227" s="215"/>
      <c r="AF227" s="215"/>
      <c r="AG227" s="215" t="s">
        <v>117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">
      <c r="A228" s="232"/>
      <c r="B228" s="233"/>
      <c r="C228" s="264" t="s">
        <v>343</v>
      </c>
      <c r="D228" s="237"/>
      <c r="E228" s="238">
        <v>27</v>
      </c>
      <c r="F228" s="235"/>
      <c r="G228" s="235"/>
      <c r="H228" s="235"/>
      <c r="I228" s="235"/>
      <c r="J228" s="235"/>
      <c r="K228" s="235"/>
      <c r="L228" s="235"/>
      <c r="M228" s="235"/>
      <c r="N228" s="235"/>
      <c r="O228" s="235"/>
      <c r="P228" s="235"/>
      <c r="Q228" s="235"/>
      <c r="R228" s="235"/>
      <c r="S228" s="235"/>
      <c r="T228" s="235"/>
      <c r="U228" s="235"/>
      <c r="V228" s="235"/>
      <c r="W228" s="235"/>
      <c r="X228" s="235"/>
      <c r="Y228" s="215"/>
      <c r="Z228" s="215"/>
      <c r="AA228" s="215"/>
      <c r="AB228" s="215"/>
      <c r="AC228" s="215"/>
      <c r="AD228" s="215"/>
      <c r="AE228" s="215"/>
      <c r="AF228" s="215"/>
      <c r="AG228" s="215" t="s">
        <v>117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ht="22.5" outlineLevel="1" x14ac:dyDescent="0.2">
      <c r="A229" s="248">
        <v>62</v>
      </c>
      <c r="B229" s="249" t="s">
        <v>344</v>
      </c>
      <c r="C229" s="263" t="s">
        <v>345</v>
      </c>
      <c r="D229" s="250" t="s">
        <v>170</v>
      </c>
      <c r="E229" s="251">
        <v>8</v>
      </c>
      <c r="F229" s="252"/>
      <c r="G229" s="253">
        <f>ROUND(E229*F229,2)</f>
        <v>0</v>
      </c>
      <c r="H229" s="236"/>
      <c r="I229" s="235">
        <f>ROUND(E229*H229,2)</f>
        <v>0</v>
      </c>
      <c r="J229" s="236"/>
      <c r="K229" s="235">
        <f>ROUND(E229*J229,2)</f>
        <v>0</v>
      </c>
      <c r="L229" s="235">
        <v>21</v>
      </c>
      <c r="M229" s="235">
        <f>G229*(1+L229/100)</f>
        <v>0</v>
      </c>
      <c r="N229" s="235">
        <v>4.8300000000000003E-2</v>
      </c>
      <c r="O229" s="235">
        <f>ROUND(E229*N229,2)</f>
        <v>0.39</v>
      </c>
      <c r="P229" s="235">
        <v>0</v>
      </c>
      <c r="Q229" s="235">
        <f>ROUND(E229*P229,2)</f>
        <v>0</v>
      </c>
      <c r="R229" s="235" t="s">
        <v>177</v>
      </c>
      <c r="S229" s="235" t="s">
        <v>113</v>
      </c>
      <c r="T229" s="235" t="s">
        <v>113</v>
      </c>
      <c r="U229" s="235">
        <v>0</v>
      </c>
      <c r="V229" s="235">
        <f>ROUND(E229*U229,2)</f>
        <v>0</v>
      </c>
      <c r="W229" s="235"/>
      <c r="X229" s="235" t="s">
        <v>178</v>
      </c>
      <c r="Y229" s="215"/>
      <c r="Z229" s="215"/>
      <c r="AA229" s="215"/>
      <c r="AB229" s="215"/>
      <c r="AC229" s="215"/>
      <c r="AD229" s="215"/>
      <c r="AE229" s="215"/>
      <c r="AF229" s="215"/>
      <c r="AG229" s="215" t="s">
        <v>179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">
      <c r="A230" s="232"/>
      <c r="B230" s="233"/>
      <c r="C230" s="264" t="s">
        <v>240</v>
      </c>
      <c r="D230" s="237"/>
      <c r="E230" s="238"/>
      <c r="F230" s="235"/>
      <c r="G230" s="235"/>
      <c r="H230" s="235"/>
      <c r="I230" s="235"/>
      <c r="J230" s="235"/>
      <c r="K230" s="235"/>
      <c r="L230" s="235"/>
      <c r="M230" s="235"/>
      <c r="N230" s="235"/>
      <c r="O230" s="235"/>
      <c r="P230" s="235"/>
      <c r="Q230" s="235"/>
      <c r="R230" s="235"/>
      <c r="S230" s="235"/>
      <c r="T230" s="235"/>
      <c r="U230" s="235"/>
      <c r="V230" s="235"/>
      <c r="W230" s="235"/>
      <c r="X230" s="235"/>
      <c r="Y230" s="215"/>
      <c r="Z230" s="215"/>
      <c r="AA230" s="215"/>
      <c r="AB230" s="215"/>
      <c r="AC230" s="215"/>
      <c r="AD230" s="215"/>
      <c r="AE230" s="215"/>
      <c r="AF230" s="215"/>
      <c r="AG230" s="215" t="s">
        <v>117</v>
      </c>
      <c r="AH230" s="215">
        <v>0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">
      <c r="A231" s="232"/>
      <c r="B231" s="233"/>
      <c r="C231" s="265" t="s">
        <v>332</v>
      </c>
      <c r="D231" s="239"/>
      <c r="E231" s="240"/>
      <c r="F231" s="235"/>
      <c r="G231" s="235"/>
      <c r="H231" s="235"/>
      <c r="I231" s="235"/>
      <c r="J231" s="235"/>
      <c r="K231" s="235"/>
      <c r="L231" s="235"/>
      <c r="M231" s="235"/>
      <c r="N231" s="235"/>
      <c r="O231" s="235"/>
      <c r="P231" s="235"/>
      <c r="Q231" s="235"/>
      <c r="R231" s="235"/>
      <c r="S231" s="235"/>
      <c r="T231" s="235"/>
      <c r="U231" s="235"/>
      <c r="V231" s="235"/>
      <c r="W231" s="235"/>
      <c r="X231" s="235"/>
      <c r="Y231" s="215"/>
      <c r="Z231" s="215"/>
      <c r="AA231" s="215"/>
      <c r="AB231" s="215"/>
      <c r="AC231" s="215"/>
      <c r="AD231" s="215"/>
      <c r="AE231" s="215"/>
      <c r="AF231" s="215"/>
      <c r="AG231" s="215" t="s">
        <v>117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">
      <c r="A232" s="232"/>
      <c r="B232" s="233"/>
      <c r="C232" s="266" t="s">
        <v>346</v>
      </c>
      <c r="D232" s="239"/>
      <c r="E232" s="240">
        <v>7.6</v>
      </c>
      <c r="F232" s="235"/>
      <c r="G232" s="235"/>
      <c r="H232" s="235"/>
      <c r="I232" s="235"/>
      <c r="J232" s="235"/>
      <c r="K232" s="235"/>
      <c r="L232" s="235"/>
      <c r="M232" s="235"/>
      <c r="N232" s="235"/>
      <c r="O232" s="235"/>
      <c r="P232" s="235"/>
      <c r="Q232" s="235"/>
      <c r="R232" s="235"/>
      <c r="S232" s="235"/>
      <c r="T232" s="235"/>
      <c r="U232" s="235"/>
      <c r="V232" s="235"/>
      <c r="W232" s="235"/>
      <c r="X232" s="235"/>
      <c r="Y232" s="215"/>
      <c r="Z232" s="215"/>
      <c r="AA232" s="215"/>
      <c r="AB232" s="215"/>
      <c r="AC232" s="215"/>
      <c r="AD232" s="215"/>
      <c r="AE232" s="215"/>
      <c r="AF232" s="215"/>
      <c r="AG232" s="215" t="s">
        <v>117</v>
      </c>
      <c r="AH232" s="215">
        <v>2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">
      <c r="A233" s="232"/>
      <c r="B233" s="233"/>
      <c r="C233" s="265" t="s">
        <v>334</v>
      </c>
      <c r="D233" s="239"/>
      <c r="E233" s="240"/>
      <c r="F233" s="235"/>
      <c r="G233" s="235"/>
      <c r="H233" s="235"/>
      <c r="I233" s="235"/>
      <c r="J233" s="235"/>
      <c r="K233" s="235"/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5"/>
      <c r="W233" s="235"/>
      <c r="X233" s="235"/>
      <c r="Y233" s="215"/>
      <c r="Z233" s="215"/>
      <c r="AA233" s="215"/>
      <c r="AB233" s="215"/>
      <c r="AC233" s="215"/>
      <c r="AD233" s="215"/>
      <c r="AE233" s="215"/>
      <c r="AF233" s="215"/>
      <c r="AG233" s="215" t="s">
        <v>117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">
      <c r="A234" s="232"/>
      <c r="B234" s="233"/>
      <c r="C234" s="264" t="s">
        <v>347</v>
      </c>
      <c r="D234" s="237"/>
      <c r="E234" s="238">
        <v>8</v>
      </c>
      <c r="F234" s="235"/>
      <c r="G234" s="235"/>
      <c r="H234" s="235"/>
      <c r="I234" s="235"/>
      <c r="J234" s="235"/>
      <c r="K234" s="235"/>
      <c r="L234" s="235"/>
      <c r="M234" s="235"/>
      <c r="N234" s="235"/>
      <c r="O234" s="235"/>
      <c r="P234" s="235"/>
      <c r="Q234" s="235"/>
      <c r="R234" s="235"/>
      <c r="S234" s="235"/>
      <c r="T234" s="235"/>
      <c r="U234" s="235"/>
      <c r="V234" s="235"/>
      <c r="W234" s="235"/>
      <c r="X234" s="235"/>
      <c r="Y234" s="215"/>
      <c r="Z234" s="215"/>
      <c r="AA234" s="215"/>
      <c r="AB234" s="215"/>
      <c r="AC234" s="215"/>
      <c r="AD234" s="215"/>
      <c r="AE234" s="215"/>
      <c r="AF234" s="215"/>
      <c r="AG234" s="215" t="s">
        <v>117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ht="33.75" outlineLevel="1" x14ac:dyDescent="0.2">
      <c r="A235" s="248">
        <v>63</v>
      </c>
      <c r="B235" s="249" t="s">
        <v>348</v>
      </c>
      <c r="C235" s="263" t="s">
        <v>349</v>
      </c>
      <c r="D235" s="250" t="s">
        <v>170</v>
      </c>
      <c r="E235" s="251">
        <v>2</v>
      </c>
      <c r="F235" s="252"/>
      <c r="G235" s="253">
        <f>ROUND(E235*F235,2)</f>
        <v>0</v>
      </c>
      <c r="H235" s="236"/>
      <c r="I235" s="235">
        <f>ROUND(E235*H235,2)</f>
        <v>0</v>
      </c>
      <c r="J235" s="236"/>
      <c r="K235" s="235">
        <f>ROUND(E235*J235,2)</f>
        <v>0</v>
      </c>
      <c r="L235" s="235">
        <v>21</v>
      </c>
      <c r="M235" s="235">
        <f>G235*(1+L235/100)</f>
        <v>0</v>
      </c>
      <c r="N235" s="235">
        <v>6.7000000000000004E-2</v>
      </c>
      <c r="O235" s="235">
        <f>ROUND(E235*N235,2)</f>
        <v>0.13</v>
      </c>
      <c r="P235" s="235">
        <v>0</v>
      </c>
      <c r="Q235" s="235">
        <f>ROUND(E235*P235,2)</f>
        <v>0</v>
      </c>
      <c r="R235" s="235" t="s">
        <v>177</v>
      </c>
      <c r="S235" s="235" t="s">
        <v>113</v>
      </c>
      <c r="T235" s="235" t="s">
        <v>113</v>
      </c>
      <c r="U235" s="235">
        <v>0</v>
      </c>
      <c r="V235" s="235">
        <f>ROUND(E235*U235,2)</f>
        <v>0</v>
      </c>
      <c r="W235" s="235"/>
      <c r="X235" s="235" t="s">
        <v>178</v>
      </c>
      <c r="Y235" s="215"/>
      <c r="Z235" s="215"/>
      <c r="AA235" s="215"/>
      <c r="AB235" s="215"/>
      <c r="AC235" s="215"/>
      <c r="AD235" s="215"/>
      <c r="AE235" s="215"/>
      <c r="AF235" s="215"/>
      <c r="AG235" s="215" t="s">
        <v>179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1" x14ac:dyDescent="0.2">
      <c r="A236" s="232"/>
      <c r="B236" s="233"/>
      <c r="C236" s="264" t="s">
        <v>56</v>
      </c>
      <c r="D236" s="237"/>
      <c r="E236" s="238">
        <v>2</v>
      </c>
      <c r="F236" s="235"/>
      <c r="G236" s="235"/>
      <c r="H236" s="235"/>
      <c r="I236" s="235"/>
      <c r="J236" s="235"/>
      <c r="K236" s="235"/>
      <c r="L236" s="235"/>
      <c r="M236" s="235"/>
      <c r="N236" s="235"/>
      <c r="O236" s="235"/>
      <c r="P236" s="235"/>
      <c r="Q236" s="235"/>
      <c r="R236" s="235"/>
      <c r="S236" s="235"/>
      <c r="T236" s="235"/>
      <c r="U236" s="235"/>
      <c r="V236" s="235"/>
      <c r="W236" s="235"/>
      <c r="X236" s="235"/>
      <c r="Y236" s="215"/>
      <c r="Z236" s="215"/>
      <c r="AA236" s="215"/>
      <c r="AB236" s="215"/>
      <c r="AC236" s="215"/>
      <c r="AD236" s="215"/>
      <c r="AE236" s="215"/>
      <c r="AF236" s="215"/>
      <c r="AG236" s="215" t="s">
        <v>117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ht="33.75" outlineLevel="1" x14ac:dyDescent="0.2">
      <c r="A237" s="248">
        <v>64</v>
      </c>
      <c r="B237" s="249" t="s">
        <v>350</v>
      </c>
      <c r="C237" s="263" t="s">
        <v>351</v>
      </c>
      <c r="D237" s="250" t="s">
        <v>170</v>
      </c>
      <c r="E237" s="251">
        <v>2</v>
      </c>
      <c r="F237" s="252"/>
      <c r="G237" s="253">
        <f>ROUND(E237*F237,2)</f>
        <v>0</v>
      </c>
      <c r="H237" s="236"/>
      <c r="I237" s="235">
        <f>ROUND(E237*H237,2)</f>
        <v>0</v>
      </c>
      <c r="J237" s="236"/>
      <c r="K237" s="235">
        <f>ROUND(E237*J237,2)</f>
        <v>0</v>
      </c>
      <c r="L237" s="235">
        <v>21</v>
      </c>
      <c r="M237" s="235">
        <f>G237*(1+L237/100)</f>
        <v>0</v>
      </c>
      <c r="N237" s="235">
        <v>6.7000000000000004E-2</v>
      </c>
      <c r="O237" s="235">
        <f>ROUND(E237*N237,2)</f>
        <v>0.13</v>
      </c>
      <c r="P237" s="235">
        <v>0</v>
      </c>
      <c r="Q237" s="235">
        <f>ROUND(E237*P237,2)</f>
        <v>0</v>
      </c>
      <c r="R237" s="235" t="s">
        <v>177</v>
      </c>
      <c r="S237" s="235" t="s">
        <v>113</v>
      </c>
      <c r="T237" s="235" t="s">
        <v>113</v>
      </c>
      <c r="U237" s="235">
        <v>0</v>
      </c>
      <c r="V237" s="235">
        <f>ROUND(E237*U237,2)</f>
        <v>0</v>
      </c>
      <c r="W237" s="235"/>
      <c r="X237" s="235" t="s">
        <v>178</v>
      </c>
      <c r="Y237" s="215"/>
      <c r="Z237" s="215"/>
      <c r="AA237" s="215"/>
      <c r="AB237" s="215"/>
      <c r="AC237" s="215"/>
      <c r="AD237" s="215"/>
      <c r="AE237" s="215"/>
      <c r="AF237" s="215"/>
      <c r="AG237" s="215" t="s">
        <v>179</v>
      </c>
      <c r="AH237" s="215"/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1" x14ac:dyDescent="0.2">
      <c r="A238" s="232"/>
      <c r="B238" s="233"/>
      <c r="C238" s="264" t="s">
        <v>56</v>
      </c>
      <c r="D238" s="237"/>
      <c r="E238" s="238">
        <v>2</v>
      </c>
      <c r="F238" s="235"/>
      <c r="G238" s="235"/>
      <c r="H238" s="235"/>
      <c r="I238" s="235"/>
      <c r="J238" s="235"/>
      <c r="K238" s="235"/>
      <c r="L238" s="235"/>
      <c r="M238" s="235"/>
      <c r="N238" s="235"/>
      <c r="O238" s="235"/>
      <c r="P238" s="235"/>
      <c r="Q238" s="235"/>
      <c r="R238" s="235"/>
      <c r="S238" s="235"/>
      <c r="T238" s="235"/>
      <c r="U238" s="235"/>
      <c r="V238" s="235"/>
      <c r="W238" s="235"/>
      <c r="X238" s="235"/>
      <c r="Y238" s="215"/>
      <c r="Z238" s="215"/>
      <c r="AA238" s="215"/>
      <c r="AB238" s="215"/>
      <c r="AC238" s="215"/>
      <c r="AD238" s="215"/>
      <c r="AE238" s="215"/>
      <c r="AF238" s="215"/>
      <c r="AG238" s="215" t="s">
        <v>117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x14ac:dyDescent="0.2">
      <c r="A239" s="242" t="s">
        <v>108</v>
      </c>
      <c r="B239" s="243" t="s">
        <v>68</v>
      </c>
      <c r="C239" s="262" t="s">
        <v>69</v>
      </c>
      <c r="D239" s="244"/>
      <c r="E239" s="245"/>
      <c r="F239" s="246"/>
      <c r="G239" s="247">
        <f>SUMIF(AG240:AG253,"&lt;&gt;NOR",G240:G253)</f>
        <v>0</v>
      </c>
      <c r="H239" s="241"/>
      <c r="I239" s="241">
        <f>SUM(I240:I253)</f>
        <v>0</v>
      </c>
      <c r="J239" s="241"/>
      <c r="K239" s="241">
        <f>SUM(K240:K253)</f>
        <v>0</v>
      </c>
      <c r="L239" s="241"/>
      <c r="M239" s="241">
        <f>SUM(M240:M253)</f>
        <v>0</v>
      </c>
      <c r="N239" s="241"/>
      <c r="O239" s="241">
        <f>SUM(O240:O253)</f>
        <v>0</v>
      </c>
      <c r="P239" s="241"/>
      <c r="Q239" s="241">
        <f>SUM(Q240:Q253)</f>
        <v>3.99</v>
      </c>
      <c r="R239" s="241"/>
      <c r="S239" s="241"/>
      <c r="T239" s="241"/>
      <c r="U239" s="241"/>
      <c r="V239" s="241">
        <f>SUM(V240:V253)</f>
        <v>26.069999999999997</v>
      </c>
      <c r="W239" s="241"/>
      <c r="X239" s="241"/>
      <c r="AG239" t="s">
        <v>109</v>
      </c>
    </row>
    <row r="240" spans="1:60" outlineLevel="1" x14ac:dyDescent="0.2">
      <c r="A240" s="248">
        <v>65</v>
      </c>
      <c r="B240" s="249" t="s">
        <v>352</v>
      </c>
      <c r="C240" s="263" t="s">
        <v>353</v>
      </c>
      <c r="D240" s="250" t="s">
        <v>112</v>
      </c>
      <c r="E240" s="251">
        <v>1.9950000000000001</v>
      </c>
      <c r="F240" s="252"/>
      <c r="G240" s="253">
        <f>ROUND(E240*F240,2)</f>
        <v>0</v>
      </c>
      <c r="H240" s="236"/>
      <c r="I240" s="235">
        <f>ROUND(E240*H240,2)</f>
        <v>0</v>
      </c>
      <c r="J240" s="236"/>
      <c r="K240" s="235">
        <f>ROUND(E240*J240,2)</f>
        <v>0</v>
      </c>
      <c r="L240" s="235">
        <v>21</v>
      </c>
      <c r="M240" s="235">
        <f>G240*(1+L240/100)</f>
        <v>0</v>
      </c>
      <c r="N240" s="235">
        <v>0</v>
      </c>
      <c r="O240" s="235">
        <f>ROUND(E240*N240,2)</f>
        <v>0</v>
      </c>
      <c r="P240" s="235">
        <v>2</v>
      </c>
      <c r="Q240" s="235">
        <f>ROUND(E240*P240,2)</f>
        <v>3.99</v>
      </c>
      <c r="R240" s="235"/>
      <c r="S240" s="235" t="s">
        <v>113</v>
      </c>
      <c r="T240" s="235" t="s">
        <v>113</v>
      </c>
      <c r="U240" s="235">
        <v>6.4359999999999999</v>
      </c>
      <c r="V240" s="235">
        <f>ROUND(E240*U240,2)</f>
        <v>12.84</v>
      </c>
      <c r="W240" s="235"/>
      <c r="X240" s="235" t="s">
        <v>114</v>
      </c>
      <c r="Y240" s="215"/>
      <c r="Z240" s="215"/>
      <c r="AA240" s="215"/>
      <c r="AB240" s="215"/>
      <c r="AC240" s="215"/>
      <c r="AD240" s="215"/>
      <c r="AE240" s="215"/>
      <c r="AF240" s="215"/>
      <c r="AG240" s="215" t="s">
        <v>115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ht="22.5" outlineLevel="1" x14ac:dyDescent="0.2">
      <c r="A241" s="232"/>
      <c r="B241" s="233"/>
      <c r="C241" s="264" t="s">
        <v>354</v>
      </c>
      <c r="D241" s="237"/>
      <c r="E241" s="238">
        <v>1.9950000000000001</v>
      </c>
      <c r="F241" s="235"/>
      <c r="G241" s="235"/>
      <c r="H241" s="235"/>
      <c r="I241" s="235"/>
      <c r="J241" s="235"/>
      <c r="K241" s="235"/>
      <c r="L241" s="235"/>
      <c r="M241" s="235"/>
      <c r="N241" s="235"/>
      <c r="O241" s="235"/>
      <c r="P241" s="235"/>
      <c r="Q241" s="235"/>
      <c r="R241" s="235"/>
      <c r="S241" s="235"/>
      <c r="T241" s="235"/>
      <c r="U241" s="235"/>
      <c r="V241" s="235"/>
      <c r="W241" s="235"/>
      <c r="X241" s="235"/>
      <c r="Y241" s="215"/>
      <c r="Z241" s="215"/>
      <c r="AA241" s="215"/>
      <c r="AB241" s="215"/>
      <c r="AC241" s="215"/>
      <c r="AD241" s="215"/>
      <c r="AE241" s="215"/>
      <c r="AF241" s="215"/>
      <c r="AG241" s="215" t="s">
        <v>117</v>
      </c>
      <c r="AH241" s="215">
        <v>0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ht="22.5" outlineLevel="1" x14ac:dyDescent="0.2">
      <c r="A242" s="248">
        <v>66</v>
      </c>
      <c r="B242" s="249" t="s">
        <v>355</v>
      </c>
      <c r="C242" s="263" t="s">
        <v>356</v>
      </c>
      <c r="D242" s="250" t="s">
        <v>112</v>
      </c>
      <c r="E242" s="251">
        <v>0.94499999999999995</v>
      </c>
      <c r="F242" s="252"/>
      <c r="G242" s="253">
        <f>ROUND(E242*F242,2)</f>
        <v>0</v>
      </c>
      <c r="H242" s="236"/>
      <c r="I242" s="235">
        <f>ROUND(E242*H242,2)</f>
        <v>0</v>
      </c>
      <c r="J242" s="236"/>
      <c r="K242" s="235">
        <f>ROUND(E242*J242,2)</f>
        <v>0</v>
      </c>
      <c r="L242" s="235">
        <v>21</v>
      </c>
      <c r="M242" s="235">
        <f>G242*(1+L242/100)</f>
        <v>0</v>
      </c>
      <c r="N242" s="235">
        <v>0</v>
      </c>
      <c r="O242" s="235">
        <f>ROUND(E242*N242,2)</f>
        <v>0</v>
      </c>
      <c r="P242" s="235">
        <v>0</v>
      </c>
      <c r="Q242" s="235">
        <f>ROUND(E242*P242,2)</f>
        <v>0</v>
      </c>
      <c r="R242" s="235"/>
      <c r="S242" s="235" t="s">
        <v>113</v>
      </c>
      <c r="T242" s="235" t="s">
        <v>113</v>
      </c>
      <c r="U242" s="235">
        <v>4.8280000000000003</v>
      </c>
      <c r="V242" s="235">
        <f>ROUND(E242*U242,2)</f>
        <v>4.5599999999999996</v>
      </c>
      <c r="W242" s="235"/>
      <c r="X242" s="235" t="s">
        <v>114</v>
      </c>
      <c r="Y242" s="215"/>
      <c r="Z242" s="215"/>
      <c r="AA242" s="215"/>
      <c r="AB242" s="215"/>
      <c r="AC242" s="215"/>
      <c r="AD242" s="215"/>
      <c r="AE242" s="215"/>
      <c r="AF242" s="215"/>
      <c r="AG242" s="215" t="s">
        <v>115</v>
      </c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 x14ac:dyDescent="0.2">
      <c r="A243" s="232"/>
      <c r="B243" s="233"/>
      <c r="C243" s="264" t="s">
        <v>357</v>
      </c>
      <c r="D243" s="237"/>
      <c r="E243" s="238"/>
      <c r="F243" s="235"/>
      <c r="G243" s="235"/>
      <c r="H243" s="235"/>
      <c r="I243" s="235"/>
      <c r="J243" s="235"/>
      <c r="K243" s="235"/>
      <c r="L243" s="235"/>
      <c r="M243" s="235"/>
      <c r="N243" s="235"/>
      <c r="O243" s="235"/>
      <c r="P243" s="235"/>
      <c r="Q243" s="235"/>
      <c r="R243" s="235"/>
      <c r="S243" s="235"/>
      <c r="T243" s="235"/>
      <c r="U243" s="235"/>
      <c r="V243" s="235"/>
      <c r="W243" s="235"/>
      <c r="X243" s="235"/>
      <c r="Y243" s="215"/>
      <c r="Z243" s="215"/>
      <c r="AA243" s="215"/>
      <c r="AB243" s="215"/>
      <c r="AC243" s="215"/>
      <c r="AD243" s="215"/>
      <c r="AE243" s="215"/>
      <c r="AF243" s="215"/>
      <c r="AG243" s="215" t="s">
        <v>117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ht="33.75" outlineLevel="1" x14ac:dyDescent="0.2">
      <c r="A244" s="232"/>
      <c r="B244" s="233"/>
      <c r="C244" s="264" t="s">
        <v>358</v>
      </c>
      <c r="D244" s="237"/>
      <c r="E244" s="238">
        <v>6.7500000000000004E-2</v>
      </c>
      <c r="F244" s="235"/>
      <c r="G244" s="235"/>
      <c r="H244" s="235"/>
      <c r="I244" s="235"/>
      <c r="J244" s="235"/>
      <c r="K244" s="235"/>
      <c r="L244" s="235"/>
      <c r="M244" s="235"/>
      <c r="N244" s="235"/>
      <c r="O244" s="235"/>
      <c r="P244" s="235"/>
      <c r="Q244" s="235"/>
      <c r="R244" s="235"/>
      <c r="S244" s="235"/>
      <c r="T244" s="235"/>
      <c r="U244" s="235"/>
      <c r="V244" s="235"/>
      <c r="W244" s="235"/>
      <c r="X244" s="235"/>
      <c r="Y244" s="215"/>
      <c r="Z244" s="215"/>
      <c r="AA244" s="215"/>
      <c r="AB244" s="215"/>
      <c r="AC244" s="215"/>
      <c r="AD244" s="215"/>
      <c r="AE244" s="215"/>
      <c r="AF244" s="215"/>
      <c r="AG244" s="215" t="s">
        <v>117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ht="22.5" outlineLevel="1" x14ac:dyDescent="0.2">
      <c r="A245" s="232"/>
      <c r="B245" s="233"/>
      <c r="C245" s="264" t="s">
        <v>359</v>
      </c>
      <c r="D245" s="237"/>
      <c r="E245" s="238">
        <v>0.6825</v>
      </c>
      <c r="F245" s="235"/>
      <c r="G245" s="235"/>
      <c r="H245" s="235"/>
      <c r="I245" s="235"/>
      <c r="J245" s="235"/>
      <c r="K245" s="235"/>
      <c r="L245" s="235"/>
      <c r="M245" s="235"/>
      <c r="N245" s="235"/>
      <c r="O245" s="235"/>
      <c r="P245" s="235"/>
      <c r="Q245" s="235"/>
      <c r="R245" s="235"/>
      <c r="S245" s="235"/>
      <c r="T245" s="235"/>
      <c r="U245" s="235"/>
      <c r="V245" s="235"/>
      <c r="W245" s="235"/>
      <c r="X245" s="235"/>
      <c r="Y245" s="215"/>
      <c r="Z245" s="215"/>
      <c r="AA245" s="215"/>
      <c r="AB245" s="215"/>
      <c r="AC245" s="215"/>
      <c r="AD245" s="215"/>
      <c r="AE245" s="215"/>
      <c r="AF245" s="215"/>
      <c r="AG245" s="215" t="s">
        <v>117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ht="33.75" outlineLevel="1" x14ac:dyDescent="0.2">
      <c r="A246" s="232"/>
      <c r="B246" s="233"/>
      <c r="C246" s="264" t="s">
        <v>360</v>
      </c>
      <c r="D246" s="237"/>
      <c r="E246" s="238">
        <v>0.19500000000000001</v>
      </c>
      <c r="F246" s="235"/>
      <c r="G246" s="235"/>
      <c r="H246" s="235"/>
      <c r="I246" s="235"/>
      <c r="J246" s="235"/>
      <c r="K246" s="235"/>
      <c r="L246" s="235"/>
      <c r="M246" s="235"/>
      <c r="N246" s="235"/>
      <c r="O246" s="235"/>
      <c r="P246" s="235"/>
      <c r="Q246" s="235"/>
      <c r="R246" s="235"/>
      <c r="S246" s="235"/>
      <c r="T246" s="235"/>
      <c r="U246" s="235"/>
      <c r="V246" s="235"/>
      <c r="W246" s="235"/>
      <c r="X246" s="235"/>
      <c r="Y246" s="215"/>
      <c r="Z246" s="215"/>
      <c r="AA246" s="215"/>
      <c r="AB246" s="215"/>
      <c r="AC246" s="215"/>
      <c r="AD246" s="215"/>
      <c r="AE246" s="215"/>
      <c r="AF246" s="215"/>
      <c r="AG246" s="215" t="s">
        <v>117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ht="22.5" outlineLevel="1" x14ac:dyDescent="0.2">
      <c r="A247" s="248">
        <v>67</v>
      </c>
      <c r="B247" s="249" t="s">
        <v>361</v>
      </c>
      <c r="C247" s="263" t="s">
        <v>362</v>
      </c>
      <c r="D247" s="250" t="s">
        <v>112</v>
      </c>
      <c r="E247" s="251">
        <v>1.1315999999999999</v>
      </c>
      <c r="F247" s="252"/>
      <c r="G247" s="253">
        <f>ROUND(E247*F247,2)</f>
        <v>0</v>
      </c>
      <c r="H247" s="236"/>
      <c r="I247" s="235">
        <f>ROUND(E247*H247,2)</f>
        <v>0</v>
      </c>
      <c r="J247" s="236"/>
      <c r="K247" s="235">
        <f>ROUND(E247*J247,2)</f>
        <v>0</v>
      </c>
      <c r="L247" s="235">
        <v>21</v>
      </c>
      <c r="M247" s="235">
        <f>G247*(1+L247/100)</f>
        <v>0</v>
      </c>
      <c r="N247" s="235">
        <v>0</v>
      </c>
      <c r="O247" s="235">
        <f>ROUND(E247*N247,2)</f>
        <v>0</v>
      </c>
      <c r="P247" s="235">
        <v>0</v>
      </c>
      <c r="Q247" s="235">
        <f>ROUND(E247*P247,2)</f>
        <v>0</v>
      </c>
      <c r="R247" s="235"/>
      <c r="S247" s="235" t="s">
        <v>113</v>
      </c>
      <c r="T247" s="235" t="s">
        <v>113</v>
      </c>
      <c r="U247" s="235">
        <v>6.76</v>
      </c>
      <c r="V247" s="235">
        <f>ROUND(E247*U247,2)</f>
        <v>7.65</v>
      </c>
      <c r="W247" s="235"/>
      <c r="X247" s="235" t="s">
        <v>114</v>
      </c>
      <c r="Y247" s="215"/>
      <c r="Z247" s="215"/>
      <c r="AA247" s="215"/>
      <c r="AB247" s="215"/>
      <c r="AC247" s="215"/>
      <c r="AD247" s="215"/>
      <c r="AE247" s="215"/>
      <c r="AF247" s="215"/>
      <c r="AG247" s="215" t="s">
        <v>115</v>
      </c>
      <c r="AH247" s="215"/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1" x14ac:dyDescent="0.2">
      <c r="A248" s="232"/>
      <c r="B248" s="233"/>
      <c r="C248" s="264" t="s">
        <v>357</v>
      </c>
      <c r="D248" s="237"/>
      <c r="E248" s="238"/>
      <c r="F248" s="235"/>
      <c r="G248" s="235"/>
      <c r="H248" s="235"/>
      <c r="I248" s="235"/>
      <c r="J248" s="235"/>
      <c r="K248" s="235"/>
      <c r="L248" s="235"/>
      <c r="M248" s="235"/>
      <c r="N248" s="235"/>
      <c r="O248" s="235"/>
      <c r="P248" s="235"/>
      <c r="Q248" s="235"/>
      <c r="R248" s="235"/>
      <c r="S248" s="235"/>
      <c r="T248" s="235"/>
      <c r="U248" s="235"/>
      <c r="V248" s="235"/>
      <c r="W248" s="235"/>
      <c r="X248" s="235"/>
      <c r="Y248" s="215"/>
      <c r="Z248" s="215"/>
      <c r="AA248" s="215"/>
      <c r="AB248" s="215"/>
      <c r="AC248" s="215"/>
      <c r="AD248" s="215"/>
      <c r="AE248" s="215"/>
      <c r="AF248" s="215"/>
      <c r="AG248" s="215" t="s">
        <v>117</v>
      </c>
      <c r="AH248" s="215">
        <v>0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ht="22.5" outlineLevel="1" x14ac:dyDescent="0.2">
      <c r="A249" s="232"/>
      <c r="B249" s="233"/>
      <c r="C249" s="264" t="s">
        <v>363</v>
      </c>
      <c r="D249" s="237"/>
      <c r="E249" s="238">
        <v>1.1315999999999999</v>
      </c>
      <c r="F249" s="235"/>
      <c r="G249" s="235"/>
      <c r="H249" s="235"/>
      <c r="I249" s="235"/>
      <c r="J249" s="235"/>
      <c r="K249" s="235"/>
      <c r="L249" s="235"/>
      <c r="M249" s="235"/>
      <c r="N249" s="235"/>
      <c r="O249" s="235"/>
      <c r="P249" s="235"/>
      <c r="Q249" s="235"/>
      <c r="R249" s="235"/>
      <c r="S249" s="235"/>
      <c r="T249" s="235"/>
      <c r="U249" s="235"/>
      <c r="V249" s="235"/>
      <c r="W249" s="235"/>
      <c r="X249" s="235"/>
      <c r="Y249" s="215"/>
      <c r="Z249" s="215"/>
      <c r="AA249" s="215"/>
      <c r="AB249" s="215"/>
      <c r="AC249" s="215"/>
      <c r="AD249" s="215"/>
      <c r="AE249" s="215"/>
      <c r="AF249" s="215"/>
      <c r="AG249" s="215" t="s">
        <v>117</v>
      </c>
      <c r="AH249" s="215">
        <v>0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1" x14ac:dyDescent="0.2">
      <c r="A250" s="248">
        <v>68</v>
      </c>
      <c r="B250" s="249" t="s">
        <v>364</v>
      </c>
      <c r="C250" s="263" t="s">
        <v>365</v>
      </c>
      <c r="D250" s="250" t="s">
        <v>153</v>
      </c>
      <c r="E250" s="251">
        <v>8.8800000000000008</v>
      </c>
      <c r="F250" s="252"/>
      <c r="G250" s="253">
        <f>ROUND(E250*F250,2)</f>
        <v>0</v>
      </c>
      <c r="H250" s="236"/>
      <c r="I250" s="235">
        <f>ROUND(E250*H250,2)</f>
        <v>0</v>
      </c>
      <c r="J250" s="236"/>
      <c r="K250" s="235">
        <f>ROUND(E250*J250,2)</f>
        <v>0</v>
      </c>
      <c r="L250" s="235">
        <v>21</v>
      </c>
      <c r="M250" s="235">
        <f>G250*(1+L250/100)</f>
        <v>0</v>
      </c>
      <c r="N250" s="235">
        <v>0</v>
      </c>
      <c r="O250" s="235">
        <f>ROUND(E250*N250,2)</f>
        <v>0</v>
      </c>
      <c r="P250" s="235">
        <v>0</v>
      </c>
      <c r="Q250" s="235">
        <f>ROUND(E250*P250,2)</f>
        <v>0</v>
      </c>
      <c r="R250" s="235"/>
      <c r="S250" s="235" t="s">
        <v>113</v>
      </c>
      <c r="T250" s="235" t="s">
        <v>113</v>
      </c>
      <c r="U250" s="235">
        <v>0.115</v>
      </c>
      <c r="V250" s="235">
        <f>ROUND(E250*U250,2)</f>
        <v>1.02</v>
      </c>
      <c r="W250" s="235"/>
      <c r="X250" s="235" t="s">
        <v>114</v>
      </c>
      <c r="Y250" s="215"/>
      <c r="Z250" s="215"/>
      <c r="AA250" s="215"/>
      <c r="AB250" s="215"/>
      <c r="AC250" s="215"/>
      <c r="AD250" s="215"/>
      <c r="AE250" s="215"/>
      <c r="AF250" s="215"/>
      <c r="AG250" s="215" t="s">
        <v>115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ht="22.5" outlineLevel="1" x14ac:dyDescent="0.2">
      <c r="A251" s="232"/>
      <c r="B251" s="233"/>
      <c r="C251" s="264" t="s">
        <v>192</v>
      </c>
      <c r="D251" s="237"/>
      <c r="E251" s="238">
        <v>2.88</v>
      </c>
      <c r="F251" s="235"/>
      <c r="G251" s="235"/>
      <c r="H251" s="235"/>
      <c r="I251" s="235"/>
      <c r="J251" s="235"/>
      <c r="K251" s="235"/>
      <c r="L251" s="235"/>
      <c r="M251" s="235"/>
      <c r="N251" s="235"/>
      <c r="O251" s="235"/>
      <c r="P251" s="235"/>
      <c r="Q251" s="235"/>
      <c r="R251" s="235"/>
      <c r="S251" s="235"/>
      <c r="T251" s="235"/>
      <c r="U251" s="235"/>
      <c r="V251" s="235"/>
      <c r="W251" s="235"/>
      <c r="X251" s="235"/>
      <c r="Y251" s="215"/>
      <c r="Z251" s="215"/>
      <c r="AA251" s="215"/>
      <c r="AB251" s="215"/>
      <c r="AC251" s="215"/>
      <c r="AD251" s="215"/>
      <c r="AE251" s="215"/>
      <c r="AF251" s="215"/>
      <c r="AG251" s="215" t="s">
        <v>117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ht="22.5" outlineLevel="1" x14ac:dyDescent="0.2">
      <c r="A252" s="232"/>
      <c r="B252" s="233"/>
      <c r="C252" s="264" t="s">
        <v>194</v>
      </c>
      <c r="D252" s="237"/>
      <c r="E252" s="238">
        <v>1.5</v>
      </c>
      <c r="F252" s="235"/>
      <c r="G252" s="235"/>
      <c r="H252" s="235"/>
      <c r="I252" s="235"/>
      <c r="J252" s="235"/>
      <c r="K252" s="235"/>
      <c r="L252" s="235"/>
      <c r="M252" s="235"/>
      <c r="N252" s="235"/>
      <c r="O252" s="235"/>
      <c r="P252" s="235"/>
      <c r="Q252" s="235"/>
      <c r="R252" s="235"/>
      <c r="S252" s="235"/>
      <c r="T252" s="235"/>
      <c r="U252" s="235"/>
      <c r="V252" s="235"/>
      <c r="W252" s="235"/>
      <c r="X252" s="235"/>
      <c r="Y252" s="215"/>
      <c r="Z252" s="215"/>
      <c r="AA252" s="215"/>
      <c r="AB252" s="215"/>
      <c r="AC252" s="215"/>
      <c r="AD252" s="215"/>
      <c r="AE252" s="215"/>
      <c r="AF252" s="215"/>
      <c r="AG252" s="215" t="s">
        <v>117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ht="33.75" outlineLevel="1" x14ac:dyDescent="0.2">
      <c r="A253" s="232"/>
      <c r="B253" s="233"/>
      <c r="C253" s="264" t="s">
        <v>195</v>
      </c>
      <c r="D253" s="237"/>
      <c r="E253" s="238">
        <v>4.5</v>
      </c>
      <c r="F253" s="235"/>
      <c r="G253" s="235"/>
      <c r="H253" s="235"/>
      <c r="I253" s="235"/>
      <c r="J253" s="235"/>
      <c r="K253" s="235"/>
      <c r="L253" s="235"/>
      <c r="M253" s="235"/>
      <c r="N253" s="235"/>
      <c r="O253" s="235"/>
      <c r="P253" s="235"/>
      <c r="Q253" s="235"/>
      <c r="R253" s="235"/>
      <c r="S253" s="235"/>
      <c r="T253" s="235"/>
      <c r="U253" s="235"/>
      <c r="V253" s="235"/>
      <c r="W253" s="235"/>
      <c r="X253" s="235"/>
      <c r="Y253" s="215"/>
      <c r="Z253" s="215"/>
      <c r="AA253" s="215"/>
      <c r="AB253" s="215"/>
      <c r="AC253" s="215"/>
      <c r="AD253" s="215"/>
      <c r="AE253" s="215"/>
      <c r="AF253" s="215"/>
      <c r="AG253" s="215" t="s">
        <v>117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x14ac:dyDescent="0.2">
      <c r="A254" s="242" t="s">
        <v>108</v>
      </c>
      <c r="B254" s="243" t="s">
        <v>70</v>
      </c>
      <c r="C254" s="262" t="s">
        <v>71</v>
      </c>
      <c r="D254" s="244"/>
      <c r="E254" s="245"/>
      <c r="F254" s="246"/>
      <c r="G254" s="247">
        <f>SUMIF(AG255:AG255,"&lt;&gt;NOR",G255:G255)</f>
        <v>0</v>
      </c>
      <c r="H254" s="241"/>
      <c r="I254" s="241">
        <f>SUM(I255:I255)</f>
        <v>0</v>
      </c>
      <c r="J254" s="241"/>
      <c r="K254" s="241">
        <f>SUM(K255:K255)</f>
        <v>0</v>
      </c>
      <c r="L254" s="241"/>
      <c r="M254" s="241">
        <f>SUM(M255:M255)</f>
        <v>0</v>
      </c>
      <c r="N254" s="241"/>
      <c r="O254" s="241">
        <f>SUM(O255:O255)</f>
        <v>0</v>
      </c>
      <c r="P254" s="241"/>
      <c r="Q254" s="241">
        <f>SUM(Q255:Q255)</f>
        <v>0</v>
      </c>
      <c r="R254" s="241"/>
      <c r="S254" s="241"/>
      <c r="T254" s="241"/>
      <c r="U254" s="241"/>
      <c r="V254" s="241">
        <f>SUM(V255:V255)</f>
        <v>40.18</v>
      </c>
      <c r="W254" s="241"/>
      <c r="X254" s="241"/>
      <c r="AG254" t="s">
        <v>109</v>
      </c>
    </row>
    <row r="255" spans="1:60" outlineLevel="1" x14ac:dyDescent="0.2">
      <c r="A255" s="254">
        <v>69</v>
      </c>
      <c r="B255" s="255" t="s">
        <v>366</v>
      </c>
      <c r="C255" s="267" t="s">
        <v>367</v>
      </c>
      <c r="D255" s="256" t="s">
        <v>368</v>
      </c>
      <c r="E255" s="257">
        <v>103.01648</v>
      </c>
      <c r="F255" s="258"/>
      <c r="G255" s="259">
        <f>ROUND(E255*F255,2)</f>
        <v>0</v>
      </c>
      <c r="H255" s="236"/>
      <c r="I255" s="235">
        <f>ROUND(E255*H255,2)</f>
        <v>0</v>
      </c>
      <c r="J255" s="236"/>
      <c r="K255" s="235">
        <f>ROUND(E255*J255,2)</f>
        <v>0</v>
      </c>
      <c r="L255" s="235">
        <v>21</v>
      </c>
      <c r="M255" s="235">
        <f>G255*(1+L255/100)</f>
        <v>0</v>
      </c>
      <c r="N255" s="235">
        <v>0</v>
      </c>
      <c r="O255" s="235">
        <f>ROUND(E255*N255,2)</f>
        <v>0</v>
      </c>
      <c r="P255" s="235">
        <v>0</v>
      </c>
      <c r="Q255" s="235">
        <f>ROUND(E255*P255,2)</f>
        <v>0</v>
      </c>
      <c r="R255" s="235"/>
      <c r="S255" s="235" t="s">
        <v>113</v>
      </c>
      <c r="T255" s="235" t="s">
        <v>113</v>
      </c>
      <c r="U255" s="235">
        <v>0.39</v>
      </c>
      <c r="V255" s="235">
        <f>ROUND(E255*U255,2)</f>
        <v>40.18</v>
      </c>
      <c r="W255" s="235"/>
      <c r="X255" s="235" t="s">
        <v>369</v>
      </c>
      <c r="Y255" s="215"/>
      <c r="Z255" s="215"/>
      <c r="AA255" s="215"/>
      <c r="AB255" s="215"/>
      <c r="AC255" s="215"/>
      <c r="AD255" s="215"/>
      <c r="AE255" s="215"/>
      <c r="AF255" s="215"/>
      <c r="AG255" s="215" t="s">
        <v>370</v>
      </c>
      <c r="AH255" s="215"/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x14ac:dyDescent="0.2">
      <c r="A256" s="242" t="s">
        <v>108</v>
      </c>
      <c r="B256" s="243" t="s">
        <v>72</v>
      </c>
      <c r="C256" s="262" t="s">
        <v>73</v>
      </c>
      <c r="D256" s="244"/>
      <c r="E256" s="245"/>
      <c r="F256" s="246"/>
      <c r="G256" s="247">
        <f>SUMIF(AG257:AG259,"&lt;&gt;NOR",G257:G259)</f>
        <v>0</v>
      </c>
      <c r="H256" s="241"/>
      <c r="I256" s="241">
        <f>SUM(I257:I259)</f>
        <v>0</v>
      </c>
      <c r="J256" s="241"/>
      <c r="K256" s="241">
        <f>SUM(K257:K259)</f>
        <v>0</v>
      </c>
      <c r="L256" s="241"/>
      <c r="M256" s="241">
        <f>SUM(M257:M259)</f>
        <v>0</v>
      </c>
      <c r="N256" s="241"/>
      <c r="O256" s="241">
        <f>SUM(O257:O259)</f>
        <v>0</v>
      </c>
      <c r="P256" s="241"/>
      <c r="Q256" s="241">
        <f>SUM(Q257:Q259)</f>
        <v>2.0299999999999998</v>
      </c>
      <c r="R256" s="241"/>
      <c r="S256" s="241"/>
      <c r="T256" s="241"/>
      <c r="U256" s="241"/>
      <c r="V256" s="241">
        <f>SUM(V257:V259)</f>
        <v>8.49</v>
      </c>
      <c r="W256" s="241"/>
      <c r="X256" s="241"/>
      <c r="AG256" t="s">
        <v>109</v>
      </c>
    </row>
    <row r="257" spans="1:60" ht="22.5" outlineLevel="1" x14ac:dyDescent="0.2">
      <c r="A257" s="248">
        <v>70</v>
      </c>
      <c r="B257" s="249" t="s">
        <v>371</v>
      </c>
      <c r="C257" s="263" t="s">
        <v>372</v>
      </c>
      <c r="D257" s="250" t="s">
        <v>223</v>
      </c>
      <c r="E257" s="251">
        <v>36.9</v>
      </c>
      <c r="F257" s="252"/>
      <c r="G257" s="253">
        <f>ROUND(E257*F257,2)</f>
        <v>0</v>
      </c>
      <c r="H257" s="236"/>
      <c r="I257" s="235">
        <f>ROUND(E257*H257,2)</f>
        <v>0</v>
      </c>
      <c r="J257" s="236"/>
      <c r="K257" s="235">
        <f>ROUND(E257*J257,2)</f>
        <v>0</v>
      </c>
      <c r="L257" s="235">
        <v>21</v>
      </c>
      <c r="M257" s="235">
        <f>G257*(1+L257/100)</f>
        <v>0</v>
      </c>
      <c r="N257" s="235">
        <v>0</v>
      </c>
      <c r="O257" s="235">
        <f>ROUND(E257*N257,2)</f>
        <v>0</v>
      </c>
      <c r="P257" s="235">
        <v>5.5E-2</v>
      </c>
      <c r="Q257" s="235">
        <f>ROUND(E257*P257,2)</f>
        <v>2.0299999999999998</v>
      </c>
      <c r="R257" s="235"/>
      <c r="S257" s="235" t="s">
        <v>113</v>
      </c>
      <c r="T257" s="235" t="s">
        <v>113</v>
      </c>
      <c r="U257" s="235">
        <v>0.23</v>
      </c>
      <c r="V257" s="235">
        <f>ROUND(E257*U257,2)</f>
        <v>8.49</v>
      </c>
      <c r="W257" s="235"/>
      <c r="X257" s="235" t="s">
        <v>114</v>
      </c>
      <c r="Y257" s="215"/>
      <c r="Z257" s="215"/>
      <c r="AA257" s="215"/>
      <c r="AB257" s="215"/>
      <c r="AC257" s="215"/>
      <c r="AD257" s="215"/>
      <c r="AE257" s="215"/>
      <c r="AF257" s="215"/>
      <c r="AG257" s="215" t="s">
        <v>115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1" x14ac:dyDescent="0.2">
      <c r="A258" s="232"/>
      <c r="B258" s="233"/>
      <c r="C258" s="264" t="s">
        <v>190</v>
      </c>
      <c r="D258" s="237"/>
      <c r="E258" s="238"/>
      <c r="F258" s="235"/>
      <c r="G258" s="235"/>
      <c r="H258" s="235"/>
      <c r="I258" s="235"/>
      <c r="J258" s="235"/>
      <c r="K258" s="235"/>
      <c r="L258" s="235"/>
      <c r="M258" s="235"/>
      <c r="N258" s="235"/>
      <c r="O258" s="235"/>
      <c r="P258" s="235"/>
      <c r="Q258" s="235"/>
      <c r="R258" s="235"/>
      <c r="S258" s="235"/>
      <c r="T258" s="235"/>
      <c r="U258" s="235"/>
      <c r="V258" s="235"/>
      <c r="W258" s="235"/>
      <c r="X258" s="235"/>
      <c r="Y258" s="215"/>
      <c r="Z258" s="215"/>
      <c r="AA258" s="215"/>
      <c r="AB258" s="215"/>
      <c r="AC258" s="215"/>
      <c r="AD258" s="215"/>
      <c r="AE258" s="215"/>
      <c r="AF258" s="215"/>
      <c r="AG258" s="215" t="s">
        <v>117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">
      <c r="A259" s="232"/>
      <c r="B259" s="233"/>
      <c r="C259" s="264" t="s">
        <v>373</v>
      </c>
      <c r="D259" s="237"/>
      <c r="E259" s="238">
        <v>36.9</v>
      </c>
      <c r="F259" s="235"/>
      <c r="G259" s="235"/>
      <c r="H259" s="235"/>
      <c r="I259" s="235"/>
      <c r="J259" s="235"/>
      <c r="K259" s="235"/>
      <c r="L259" s="235"/>
      <c r="M259" s="235"/>
      <c r="N259" s="235"/>
      <c r="O259" s="235"/>
      <c r="P259" s="235"/>
      <c r="Q259" s="235"/>
      <c r="R259" s="235"/>
      <c r="S259" s="235"/>
      <c r="T259" s="235"/>
      <c r="U259" s="235"/>
      <c r="V259" s="235"/>
      <c r="W259" s="235"/>
      <c r="X259" s="235"/>
      <c r="Y259" s="215"/>
      <c r="Z259" s="215"/>
      <c r="AA259" s="215"/>
      <c r="AB259" s="215"/>
      <c r="AC259" s="215"/>
      <c r="AD259" s="215"/>
      <c r="AE259" s="215"/>
      <c r="AF259" s="215"/>
      <c r="AG259" s="215" t="s">
        <v>117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x14ac:dyDescent="0.2">
      <c r="A260" s="242" t="s">
        <v>108</v>
      </c>
      <c r="B260" s="243" t="s">
        <v>74</v>
      </c>
      <c r="C260" s="262" t="s">
        <v>75</v>
      </c>
      <c r="D260" s="244"/>
      <c r="E260" s="245"/>
      <c r="F260" s="246"/>
      <c r="G260" s="247">
        <f>SUMIF(AG261:AG292,"&lt;&gt;NOR",G261:G292)</f>
        <v>0</v>
      </c>
      <c r="H260" s="241"/>
      <c r="I260" s="241">
        <f>SUM(I261:I292)</f>
        <v>0</v>
      </c>
      <c r="J260" s="241"/>
      <c r="K260" s="241">
        <f>SUM(K261:K292)</f>
        <v>0</v>
      </c>
      <c r="L260" s="241"/>
      <c r="M260" s="241">
        <f>SUM(M261:M292)</f>
        <v>0</v>
      </c>
      <c r="N260" s="241"/>
      <c r="O260" s="241">
        <f>SUM(O261:O292)</f>
        <v>0.22</v>
      </c>
      <c r="P260" s="241"/>
      <c r="Q260" s="241">
        <f>SUM(Q261:Q292)</f>
        <v>1.06</v>
      </c>
      <c r="R260" s="241"/>
      <c r="S260" s="241"/>
      <c r="T260" s="241"/>
      <c r="U260" s="241"/>
      <c r="V260" s="241">
        <f>SUM(V261:V292)</f>
        <v>52.48</v>
      </c>
      <c r="W260" s="241"/>
      <c r="X260" s="241"/>
      <c r="AG260" t="s">
        <v>109</v>
      </c>
    </row>
    <row r="261" spans="1:60" outlineLevel="1" x14ac:dyDescent="0.2">
      <c r="A261" s="248">
        <v>71</v>
      </c>
      <c r="B261" s="249" t="s">
        <v>374</v>
      </c>
      <c r="C261" s="263" t="s">
        <v>375</v>
      </c>
      <c r="D261" s="250" t="s">
        <v>223</v>
      </c>
      <c r="E261" s="251">
        <v>52.454999999999998</v>
      </c>
      <c r="F261" s="252"/>
      <c r="G261" s="253">
        <f>ROUND(E261*F261,2)</f>
        <v>0</v>
      </c>
      <c r="H261" s="236"/>
      <c r="I261" s="235">
        <f>ROUND(E261*H261,2)</f>
        <v>0</v>
      </c>
      <c r="J261" s="236"/>
      <c r="K261" s="235">
        <f>ROUND(E261*J261,2)</f>
        <v>0</v>
      </c>
      <c r="L261" s="235">
        <v>21</v>
      </c>
      <c r="M261" s="235">
        <f>G261*(1+L261/100)</f>
        <v>0</v>
      </c>
      <c r="N261" s="235">
        <v>0</v>
      </c>
      <c r="O261" s="235">
        <f>ROUND(E261*N261,2)</f>
        <v>0</v>
      </c>
      <c r="P261" s="235">
        <v>0</v>
      </c>
      <c r="Q261" s="235">
        <f>ROUND(E261*P261,2)</f>
        <v>0</v>
      </c>
      <c r="R261" s="235"/>
      <c r="S261" s="235" t="s">
        <v>113</v>
      </c>
      <c r="T261" s="235" t="s">
        <v>113</v>
      </c>
      <c r="U261" s="235">
        <v>0.47</v>
      </c>
      <c r="V261" s="235">
        <f>ROUND(E261*U261,2)</f>
        <v>24.65</v>
      </c>
      <c r="W261" s="235"/>
      <c r="X261" s="235" t="s">
        <v>114</v>
      </c>
      <c r="Y261" s="215"/>
      <c r="Z261" s="215"/>
      <c r="AA261" s="215"/>
      <c r="AB261" s="215"/>
      <c r="AC261" s="215"/>
      <c r="AD261" s="215"/>
      <c r="AE261" s="215"/>
      <c r="AF261" s="215"/>
      <c r="AG261" s="215" t="s">
        <v>115</v>
      </c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">
      <c r="A262" s="232"/>
      <c r="B262" s="233"/>
      <c r="C262" s="264" t="s">
        <v>376</v>
      </c>
      <c r="D262" s="237"/>
      <c r="E262" s="238">
        <v>27.475000000000001</v>
      </c>
      <c r="F262" s="235"/>
      <c r="G262" s="235"/>
      <c r="H262" s="235"/>
      <c r="I262" s="235"/>
      <c r="J262" s="235"/>
      <c r="K262" s="235"/>
      <c r="L262" s="235"/>
      <c r="M262" s="235"/>
      <c r="N262" s="235"/>
      <c r="O262" s="235"/>
      <c r="P262" s="235"/>
      <c r="Q262" s="235"/>
      <c r="R262" s="235"/>
      <c r="S262" s="235"/>
      <c r="T262" s="235"/>
      <c r="U262" s="235"/>
      <c r="V262" s="235"/>
      <c r="W262" s="235"/>
      <c r="X262" s="235"/>
      <c r="Y262" s="215"/>
      <c r="Z262" s="215"/>
      <c r="AA262" s="215"/>
      <c r="AB262" s="215"/>
      <c r="AC262" s="215"/>
      <c r="AD262" s="215"/>
      <c r="AE262" s="215"/>
      <c r="AF262" s="215"/>
      <c r="AG262" s="215" t="s">
        <v>117</v>
      </c>
      <c r="AH262" s="215">
        <v>0</v>
      </c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1" x14ac:dyDescent="0.2">
      <c r="A263" s="232"/>
      <c r="B263" s="233"/>
      <c r="C263" s="264" t="s">
        <v>377</v>
      </c>
      <c r="D263" s="237"/>
      <c r="E263" s="238">
        <v>21.744</v>
      </c>
      <c r="F263" s="235"/>
      <c r="G263" s="235"/>
      <c r="H263" s="235"/>
      <c r="I263" s="235"/>
      <c r="J263" s="235"/>
      <c r="K263" s="235"/>
      <c r="L263" s="235"/>
      <c r="M263" s="235"/>
      <c r="N263" s="235"/>
      <c r="O263" s="235"/>
      <c r="P263" s="235"/>
      <c r="Q263" s="235"/>
      <c r="R263" s="235"/>
      <c r="S263" s="235"/>
      <c r="T263" s="235"/>
      <c r="U263" s="235"/>
      <c r="V263" s="235"/>
      <c r="W263" s="235"/>
      <c r="X263" s="235"/>
      <c r="Y263" s="215"/>
      <c r="Z263" s="215"/>
      <c r="AA263" s="215"/>
      <c r="AB263" s="215"/>
      <c r="AC263" s="215"/>
      <c r="AD263" s="215"/>
      <c r="AE263" s="215"/>
      <c r="AF263" s="215"/>
      <c r="AG263" s="215" t="s">
        <v>117</v>
      </c>
      <c r="AH263" s="215">
        <v>0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1" x14ac:dyDescent="0.2">
      <c r="A264" s="232"/>
      <c r="B264" s="233"/>
      <c r="C264" s="264" t="s">
        <v>378</v>
      </c>
      <c r="D264" s="237"/>
      <c r="E264" s="238">
        <v>3.2360000000000002</v>
      </c>
      <c r="F264" s="235"/>
      <c r="G264" s="235"/>
      <c r="H264" s="235"/>
      <c r="I264" s="235"/>
      <c r="J264" s="235"/>
      <c r="K264" s="235"/>
      <c r="L264" s="235"/>
      <c r="M264" s="235"/>
      <c r="N264" s="235"/>
      <c r="O264" s="235"/>
      <c r="P264" s="235"/>
      <c r="Q264" s="235"/>
      <c r="R264" s="235"/>
      <c r="S264" s="235"/>
      <c r="T264" s="235"/>
      <c r="U264" s="235"/>
      <c r="V264" s="235"/>
      <c r="W264" s="235"/>
      <c r="X264" s="235"/>
      <c r="Y264" s="215"/>
      <c r="Z264" s="215"/>
      <c r="AA264" s="215"/>
      <c r="AB264" s="215"/>
      <c r="AC264" s="215"/>
      <c r="AD264" s="215"/>
      <c r="AE264" s="215"/>
      <c r="AF264" s="215"/>
      <c r="AG264" s="215" t="s">
        <v>117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">
      <c r="A265" s="248">
        <v>72</v>
      </c>
      <c r="B265" s="249" t="s">
        <v>379</v>
      </c>
      <c r="C265" s="263" t="s">
        <v>380</v>
      </c>
      <c r="D265" s="250" t="s">
        <v>223</v>
      </c>
      <c r="E265" s="251">
        <v>28</v>
      </c>
      <c r="F265" s="252"/>
      <c r="G265" s="253">
        <f>ROUND(E265*F265,2)</f>
        <v>0</v>
      </c>
      <c r="H265" s="236"/>
      <c r="I265" s="235">
        <f>ROUND(E265*H265,2)</f>
        <v>0</v>
      </c>
      <c r="J265" s="236"/>
      <c r="K265" s="235">
        <f>ROUND(E265*J265,2)</f>
        <v>0</v>
      </c>
      <c r="L265" s="235">
        <v>21</v>
      </c>
      <c r="M265" s="235">
        <f>G265*(1+L265/100)</f>
        <v>0</v>
      </c>
      <c r="N265" s="235">
        <v>0</v>
      </c>
      <c r="O265" s="235">
        <f>ROUND(E265*N265,2)</f>
        <v>0</v>
      </c>
      <c r="P265" s="235">
        <v>9.2499999999999995E-3</v>
      </c>
      <c r="Q265" s="235">
        <f>ROUND(E265*P265,2)</f>
        <v>0.26</v>
      </c>
      <c r="R265" s="235"/>
      <c r="S265" s="235" t="s">
        <v>113</v>
      </c>
      <c r="T265" s="235" t="s">
        <v>113</v>
      </c>
      <c r="U265" s="235">
        <v>0.28999999999999998</v>
      </c>
      <c r="V265" s="235">
        <f>ROUND(E265*U265,2)</f>
        <v>8.1199999999999992</v>
      </c>
      <c r="W265" s="235"/>
      <c r="X265" s="235" t="s">
        <v>114</v>
      </c>
      <c r="Y265" s="215"/>
      <c r="Z265" s="215"/>
      <c r="AA265" s="215"/>
      <c r="AB265" s="215"/>
      <c r="AC265" s="215"/>
      <c r="AD265" s="215"/>
      <c r="AE265" s="215"/>
      <c r="AF265" s="215"/>
      <c r="AG265" s="215" t="s">
        <v>115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1" x14ac:dyDescent="0.2">
      <c r="A266" s="232"/>
      <c r="B266" s="233"/>
      <c r="C266" s="264" t="s">
        <v>381</v>
      </c>
      <c r="D266" s="237"/>
      <c r="E266" s="238">
        <v>28</v>
      </c>
      <c r="F266" s="235"/>
      <c r="G266" s="235"/>
      <c r="H266" s="235"/>
      <c r="I266" s="235"/>
      <c r="J266" s="235"/>
      <c r="K266" s="235"/>
      <c r="L266" s="235"/>
      <c r="M266" s="235"/>
      <c r="N266" s="235"/>
      <c r="O266" s="235"/>
      <c r="P266" s="235"/>
      <c r="Q266" s="235"/>
      <c r="R266" s="235"/>
      <c r="S266" s="235"/>
      <c r="T266" s="235"/>
      <c r="U266" s="235"/>
      <c r="V266" s="235"/>
      <c r="W266" s="235"/>
      <c r="X266" s="235"/>
      <c r="Y266" s="215"/>
      <c r="Z266" s="215"/>
      <c r="AA266" s="215"/>
      <c r="AB266" s="215"/>
      <c r="AC266" s="215"/>
      <c r="AD266" s="215"/>
      <c r="AE266" s="215"/>
      <c r="AF266" s="215"/>
      <c r="AG266" s="215" t="s">
        <v>117</v>
      </c>
      <c r="AH266" s="215">
        <v>0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ht="22.5" outlineLevel="1" x14ac:dyDescent="0.2">
      <c r="A267" s="248">
        <v>73</v>
      </c>
      <c r="B267" s="249" t="s">
        <v>382</v>
      </c>
      <c r="C267" s="263" t="s">
        <v>383</v>
      </c>
      <c r="D267" s="250" t="s">
        <v>170</v>
      </c>
      <c r="E267" s="251">
        <v>1</v>
      </c>
      <c r="F267" s="252"/>
      <c r="G267" s="253">
        <f>ROUND(E267*F267,2)</f>
        <v>0</v>
      </c>
      <c r="H267" s="236"/>
      <c r="I267" s="235">
        <f>ROUND(E267*H267,2)</f>
        <v>0</v>
      </c>
      <c r="J267" s="236"/>
      <c r="K267" s="235">
        <f>ROUND(E267*J267,2)</f>
        <v>0</v>
      </c>
      <c r="L267" s="235">
        <v>21</v>
      </c>
      <c r="M267" s="235">
        <f>G267*(1+L267/100)</f>
        <v>0</v>
      </c>
      <c r="N267" s="235">
        <v>0</v>
      </c>
      <c r="O267" s="235">
        <f>ROUND(E267*N267,2)</f>
        <v>0</v>
      </c>
      <c r="P267" s="235">
        <v>0.192</v>
      </c>
      <c r="Q267" s="235">
        <f>ROUND(E267*P267,2)</f>
        <v>0.19</v>
      </c>
      <c r="R267" s="235"/>
      <c r="S267" s="235" t="s">
        <v>113</v>
      </c>
      <c r="T267" s="235" t="s">
        <v>113</v>
      </c>
      <c r="U267" s="235">
        <v>0.6</v>
      </c>
      <c r="V267" s="235">
        <f>ROUND(E267*U267,2)</f>
        <v>0.6</v>
      </c>
      <c r="W267" s="235"/>
      <c r="X267" s="235" t="s">
        <v>114</v>
      </c>
      <c r="Y267" s="215"/>
      <c r="Z267" s="215"/>
      <c r="AA267" s="215"/>
      <c r="AB267" s="215"/>
      <c r="AC267" s="215"/>
      <c r="AD267" s="215"/>
      <c r="AE267" s="215"/>
      <c r="AF267" s="215"/>
      <c r="AG267" s="215" t="s">
        <v>115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">
      <c r="A268" s="232"/>
      <c r="B268" s="233"/>
      <c r="C268" s="264" t="s">
        <v>384</v>
      </c>
      <c r="D268" s="237"/>
      <c r="E268" s="238">
        <v>1</v>
      </c>
      <c r="F268" s="235"/>
      <c r="G268" s="235"/>
      <c r="H268" s="235"/>
      <c r="I268" s="235"/>
      <c r="J268" s="235"/>
      <c r="K268" s="235"/>
      <c r="L268" s="235"/>
      <c r="M268" s="235"/>
      <c r="N268" s="235"/>
      <c r="O268" s="235"/>
      <c r="P268" s="235"/>
      <c r="Q268" s="235"/>
      <c r="R268" s="235"/>
      <c r="S268" s="235"/>
      <c r="T268" s="235"/>
      <c r="U268" s="235"/>
      <c r="V268" s="235"/>
      <c r="W268" s="235"/>
      <c r="X268" s="235"/>
      <c r="Y268" s="215"/>
      <c r="Z268" s="215"/>
      <c r="AA268" s="215"/>
      <c r="AB268" s="215"/>
      <c r="AC268" s="215"/>
      <c r="AD268" s="215"/>
      <c r="AE268" s="215"/>
      <c r="AF268" s="215"/>
      <c r="AG268" s="215" t="s">
        <v>117</v>
      </c>
      <c r="AH268" s="215">
        <v>0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ht="22.5" outlineLevel="1" x14ac:dyDescent="0.2">
      <c r="A269" s="248">
        <v>74</v>
      </c>
      <c r="B269" s="249" t="s">
        <v>385</v>
      </c>
      <c r="C269" s="263" t="s">
        <v>386</v>
      </c>
      <c r="D269" s="250" t="s">
        <v>170</v>
      </c>
      <c r="E269" s="251">
        <v>1</v>
      </c>
      <c r="F269" s="252"/>
      <c r="G269" s="253">
        <f>ROUND(E269*F269,2)</f>
        <v>0</v>
      </c>
      <c r="H269" s="236"/>
      <c r="I269" s="235">
        <f>ROUND(E269*H269,2)</f>
        <v>0</v>
      </c>
      <c r="J269" s="236"/>
      <c r="K269" s="235">
        <f>ROUND(E269*J269,2)</f>
        <v>0</v>
      </c>
      <c r="L269" s="235">
        <v>21</v>
      </c>
      <c r="M269" s="235">
        <f>G269*(1+L269/100)</f>
        <v>0</v>
      </c>
      <c r="N269" s="235">
        <v>0</v>
      </c>
      <c r="O269" s="235">
        <f>ROUND(E269*N269,2)</f>
        <v>0</v>
      </c>
      <c r="P269" s="235">
        <v>0.21</v>
      </c>
      <c r="Q269" s="235">
        <f>ROUND(E269*P269,2)</f>
        <v>0.21</v>
      </c>
      <c r="R269" s="235"/>
      <c r="S269" s="235" t="s">
        <v>113</v>
      </c>
      <c r="T269" s="235" t="s">
        <v>113</v>
      </c>
      <c r="U269" s="235">
        <v>0.71</v>
      </c>
      <c r="V269" s="235">
        <f>ROUND(E269*U269,2)</f>
        <v>0.71</v>
      </c>
      <c r="W269" s="235"/>
      <c r="X269" s="235" t="s">
        <v>114</v>
      </c>
      <c r="Y269" s="215"/>
      <c r="Z269" s="215"/>
      <c r="AA269" s="215"/>
      <c r="AB269" s="215"/>
      <c r="AC269" s="215"/>
      <c r="AD269" s="215"/>
      <c r="AE269" s="215"/>
      <c r="AF269" s="215"/>
      <c r="AG269" s="215" t="s">
        <v>115</v>
      </c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1" x14ac:dyDescent="0.2">
      <c r="A270" s="232"/>
      <c r="B270" s="233"/>
      <c r="C270" s="264" t="s">
        <v>384</v>
      </c>
      <c r="D270" s="237"/>
      <c r="E270" s="238">
        <v>1</v>
      </c>
      <c r="F270" s="235"/>
      <c r="G270" s="235"/>
      <c r="H270" s="235"/>
      <c r="I270" s="235"/>
      <c r="J270" s="235"/>
      <c r="K270" s="235"/>
      <c r="L270" s="235"/>
      <c r="M270" s="235"/>
      <c r="N270" s="235"/>
      <c r="O270" s="235"/>
      <c r="P270" s="235"/>
      <c r="Q270" s="235"/>
      <c r="R270" s="235"/>
      <c r="S270" s="235"/>
      <c r="T270" s="235"/>
      <c r="U270" s="235"/>
      <c r="V270" s="235"/>
      <c r="W270" s="235"/>
      <c r="X270" s="235"/>
      <c r="Y270" s="215"/>
      <c r="Z270" s="215"/>
      <c r="AA270" s="215"/>
      <c r="AB270" s="215"/>
      <c r="AC270" s="215"/>
      <c r="AD270" s="215"/>
      <c r="AE270" s="215"/>
      <c r="AF270" s="215"/>
      <c r="AG270" s="215" t="s">
        <v>117</v>
      </c>
      <c r="AH270" s="215">
        <v>0</v>
      </c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ht="22.5" outlineLevel="1" x14ac:dyDescent="0.2">
      <c r="A271" s="248">
        <v>75</v>
      </c>
      <c r="B271" s="249" t="s">
        <v>387</v>
      </c>
      <c r="C271" s="263" t="s">
        <v>388</v>
      </c>
      <c r="D271" s="250" t="s">
        <v>170</v>
      </c>
      <c r="E271" s="251">
        <v>1</v>
      </c>
      <c r="F271" s="252"/>
      <c r="G271" s="253">
        <f>ROUND(E271*F271,2)</f>
        <v>0</v>
      </c>
      <c r="H271" s="236"/>
      <c r="I271" s="235">
        <f>ROUND(E271*H271,2)</f>
        <v>0</v>
      </c>
      <c r="J271" s="236"/>
      <c r="K271" s="235">
        <f>ROUND(E271*J271,2)</f>
        <v>0</v>
      </c>
      <c r="L271" s="235">
        <v>21</v>
      </c>
      <c r="M271" s="235">
        <f>G271*(1+L271/100)</f>
        <v>0</v>
      </c>
      <c r="N271" s="235">
        <v>0</v>
      </c>
      <c r="O271" s="235">
        <f>ROUND(E271*N271,2)</f>
        <v>0</v>
      </c>
      <c r="P271" s="235">
        <v>0.28499999999999998</v>
      </c>
      <c r="Q271" s="235">
        <f>ROUND(E271*P271,2)</f>
        <v>0.28999999999999998</v>
      </c>
      <c r="R271" s="235"/>
      <c r="S271" s="235" t="s">
        <v>113</v>
      </c>
      <c r="T271" s="235" t="s">
        <v>113</v>
      </c>
      <c r="U271" s="235">
        <v>1.85</v>
      </c>
      <c r="V271" s="235">
        <f>ROUND(E271*U271,2)</f>
        <v>1.85</v>
      </c>
      <c r="W271" s="235"/>
      <c r="X271" s="235" t="s">
        <v>114</v>
      </c>
      <c r="Y271" s="215"/>
      <c r="Z271" s="215"/>
      <c r="AA271" s="215"/>
      <c r="AB271" s="215"/>
      <c r="AC271" s="215"/>
      <c r="AD271" s="215"/>
      <c r="AE271" s="215"/>
      <c r="AF271" s="215"/>
      <c r="AG271" s="215" t="s">
        <v>115</v>
      </c>
      <c r="AH271" s="215"/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1" x14ac:dyDescent="0.2">
      <c r="A272" s="232"/>
      <c r="B272" s="233"/>
      <c r="C272" s="264" t="s">
        <v>384</v>
      </c>
      <c r="D272" s="237"/>
      <c r="E272" s="238">
        <v>1</v>
      </c>
      <c r="F272" s="235"/>
      <c r="G272" s="235"/>
      <c r="H272" s="235"/>
      <c r="I272" s="235"/>
      <c r="J272" s="235"/>
      <c r="K272" s="235"/>
      <c r="L272" s="235"/>
      <c r="M272" s="235"/>
      <c r="N272" s="235"/>
      <c r="O272" s="235"/>
      <c r="P272" s="235"/>
      <c r="Q272" s="235"/>
      <c r="R272" s="235"/>
      <c r="S272" s="235"/>
      <c r="T272" s="235"/>
      <c r="U272" s="235"/>
      <c r="V272" s="235"/>
      <c r="W272" s="235"/>
      <c r="X272" s="235"/>
      <c r="Y272" s="215"/>
      <c r="Z272" s="215"/>
      <c r="AA272" s="215"/>
      <c r="AB272" s="215"/>
      <c r="AC272" s="215"/>
      <c r="AD272" s="215"/>
      <c r="AE272" s="215"/>
      <c r="AF272" s="215"/>
      <c r="AG272" s="215" t="s">
        <v>117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ht="33.75" outlineLevel="1" x14ac:dyDescent="0.2">
      <c r="A273" s="248">
        <v>76</v>
      </c>
      <c r="B273" s="249" t="s">
        <v>389</v>
      </c>
      <c r="C273" s="263" t="s">
        <v>390</v>
      </c>
      <c r="D273" s="250" t="s">
        <v>391</v>
      </c>
      <c r="E273" s="251">
        <v>113.706</v>
      </c>
      <c r="F273" s="252"/>
      <c r="G273" s="253">
        <f>ROUND(E273*F273,2)</f>
        <v>0</v>
      </c>
      <c r="H273" s="236"/>
      <c r="I273" s="235">
        <f>ROUND(E273*H273,2)</f>
        <v>0</v>
      </c>
      <c r="J273" s="236"/>
      <c r="K273" s="235">
        <f>ROUND(E273*J273,2)</f>
        <v>0</v>
      </c>
      <c r="L273" s="235">
        <v>21</v>
      </c>
      <c r="M273" s="235">
        <f>G273*(1+L273/100)</f>
        <v>0</v>
      </c>
      <c r="N273" s="235">
        <v>5.0000000000000002E-5</v>
      </c>
      <c r="O273" s="235">
        <f>ROUND(E273*N273,2)</f>
        <v>0.01</v>
      </c>
      <c r="P273" s="235">
        <v>1E-3</v>
      </c>
      <c r="Q273" s="235">
        <f>ROUND(E273*P273,2)</f>
        <v>0.11</v>
      </c>
      <c r="R273" s="235"/>
      <c r="S273" s="235" t="s">
        <v>113</v>
      </c>
      <c r="T273" s="235" t="s">
        <v>113</v>
      </c>
      <c r="U273" s="235">
        <v>0.04</v>
      </c>
      <c r="V273" s="235">
        <f>ROUND(E273*U273,2)</f>
        <v>4.55</v>
      </c>
      <c r="W273" s="235"/>
      <c r="X273" s="235" t="s">
        <v>114</v>
      </c>
      <c r="Y273" s="215"/>
      <c r="Z273" s="215"/>
      <c r="AA273" s="215"/>
      <c r="AB273" s="215"/>
      <c r="AC273" s="215"/>
      <c r="AD273" s="215"/>
      <c r="AE273" s="215"/>
      <c r="AF273" s="215"/>
      <c r="AG273" s="215" t="s">
        <v>115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ht="22.5" outlineLevel="1" x14ac:dyDescent="0.2">
      <c r="A274" s="232"/>
      <c r="B274" s="233"/>
      <c r="C274" s="264" t="s">
        <v>392</v>
      </c>
      <c r="D274" s="237"/>
      <c r="E274" s="238">
        <v>49.5</v>
      </c>
      <c r="F274" s="235"/>
      <c r="G274" s="235"/>
      <c r="H274" s="235"/>
      <c r="I274" s="235"/>
      <c r="J274" s="235"/>
      <c r="K274" s="235"/>
      <c r="L274" s="235"/>
      <c r="M274" s="235"/>
      <c r="N274" s="235"/>
      <c r="O274" s="235"/>
      <c r="P274" s="235"/>
      <c r="Q274" s="235"/>
      <c r="R274" s="235"/>
      <c r="S274" s="235"/>
      <c r="T274" s="235"/>
      <c r="U274" s="235"/>
      <c r="V274" s="235"/>
      <c r="W274" s="235"/>
      <c r="X274" s="235"/>
      <c r="Y274" s="215"/>
      <c r="Z274" s="215"/>
      <c r="AA274" s="215"/>
      <c r="AB274" s="215"/>
      <c r="AC274" s="215"/>
      <c r="AD274" s="215"/>
      <c r="AE274" s="215"/>
      <c r="AF274" s="215"/>
      <c r="AG274" s="215" t="s">
        <v>117</v>
      </c>
      <c r="AH274" s="215">
        <v>0</v>
      </c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ht="22.5" outlineLevel="1" x14ac:dyDescent="0.2">
      <c r="A275" s="232"/>
      <c r="B275" s="233"/>
      <c r="C275" s="264" t="s">
        <v>393</v>
      </c>
      <c r="D275" s="237"/>
      <c r="E275" s="238">
        <v>64.206000000000003</v>
      </c>
      <c r="F275" s="235"/>
      <c r="G275" s="235"/>
      <c r="H275" s="235"/>
      <c r="I275" s="235"/>
      <c r="J275" s="235"/>
      <c r="K275" s="235"/>
      <c r="L275" s="235"/>
      <c r="M275" s="235"/>
      <c r="N275" s="235"/>
      <c r="O275" s="235"/>
      <c r="P275" s="235"/>
      <c r="Q275" s="235"/>
      <c r="R275" s="235"/>
      <c r="S275" s="235"/>
      <c r="T275" s="235"/>
      <c r="U275" s="235"/>
      <c r="V275" s="235"/>
      <c r="W275" s="235"/>
      <c r="X275" s="235"/>
      <c r="Y275" s="215"/>
      <c r="Z275" s="215"/>
      <c r="AA275" s="215"/>
      <c r="AB275" s="215"/>
      <c r="AC275" s="215"/>
      <c r="AD275" s="215"/>
      <c r="AE275" s="215"/>
      <c r="AF275" s="215"/>
      <c r="AG275" s="215" t="s">
        <v>117</v>
      </c>
      <c r="AH275" s="215">
        <v>0</v>
      </c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ht="45" outlineLevel="1" x14ac:dyDescent="0.2">
      <c r="A276" s="248">
        <v>77</v>
      </c>
      <c r="B276" s="249" t="s">
        <v>394</v>
      </c>
      <c r="C276" s="263" t="s">
        <v>395</v>
      </c>
      <c r="D276" s="250" t="s">
        <v>396</v>
      </c>
      <c r="E276" s="251">
        <v>1</v>
      </c>
      <c r="F276" s="252"/>
      <c r="G276" s="253">
        <f>ROUND(E276*F276,2)</f>
        <v>0</v>
      </c>
      <c r="H276" s="236"/>
      <c r="I276" s="235">
        <f>ROUND(E276*H276,2)</f>
        <v>0</v>
      </c>
      <c r="J276" s="236"/>
      <c r="K276" s="235">
        <f>ROUND(E276*J276,2)</f>
        <v>0</v>
      </c>
      <c r="L276" s="235">
        <v>21</v>
      </c>
      <c r="M276" s="235">
        <f>G276*(1+L276/100)</f>
        <v>0</v>
      </c>
      <c r="N276" s="235">
        <v>0</v>
      </c>
      <c r="O276" s="235">
        <f>ROUND(E276*N276,2)</f>
        <v>0</v>
      </c>
      <c r="P276" s="235">
        <v>0</v>
      </c>
      <c r="Q276" s="235">
        <f>ROUND(E276*P276,2)</f>
        <v>0</v>
      </c>
      <c r="R276" s="235"/>
      <c r="S276" s="235" t="s">
        <v>171</v>
      </c>
      <c r="T276" s="235" t="s">
        <v>142</v>
      </c>
      <c r="U276" s="235">
        <v>0</v>
      </c>
      <c r="V276" s="235">
        <f>ROUND(E276*U276,2)</f>
        <v>0</v>
      </c>
      <c r="W276" s="235"/>
      <c r="X276" s="235" t="s">
        <v>114</v>
      </c>
      <c r="Y276" s="215"/>
      <c r="Z276" s="215"/>
      <c r="AA276" s="215"/>
      <c r="AB276" s="215"/>
      <c r="AC276" s="215"/>
      <c r="AD276" s="215"/>
      <c r="AE276" s="215"/>
      <c r="AF276" s="215"/>
      <c r="AG276" s="215" t="s">
        <v>115</v>
      </c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1" x14ac:dyDescent="0.2">
      <c r="A277" s="232"/>
      <c r="B277" s="233"/>
      <c r="C277" s="264" t="s">
        <v>397</v>
      </c>
      <c r="D277" s="237"/>
      <c r="E277" s="238">
        <v>1</v>
      </c>
      <c r="F277" s="235"/>
      <c r="G277" s="235"/>
      <c r="H277" s="235"/>
      <c r="I277" s="235"/>
      <c r="J277" s="235"/>
      <c r="K277" s="235"/>
      <c r="L277" s="235"/>
      <c r="M277" s="235"/>
      <c r="N277" s="235"/>
      <c r="O277" s="235"/>
      <c r="P277" s="235"/>
      <c r="Q277" s="235"/>
      <c r="R277" s="235"/>
      <c r="S277" s="235"/>
      <c r="T277" s="235"/>
      <c r="U277" s="235"/>
      <c r="V277" s="235"/>
      <c r="W277" s="235"/>
      <c r="X277" s="235"/>
      <c r="Y277" s="215"/>
      <c r="Z277" s="215"/>
      <c r="AA277" s="215"/>
      <c r="AB277" s="215"/>
      <c r="AC277" s="215"/>
      <c r="AD277" s="215"/>
      <c r="AE277" s="215"/>
      <c r="AF277" s="215"/>
      <c r="AG277" s="215" t="s">
        <v>117</v>
      </c>
      <c r="AH277" s="215">
        <v>0</v>
      </c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ht="45" outlineLevel="1" x14ac:dyDescent="0.2">
      <c r="A278" s="248">
        <v>78</v>
      </c>
      <c r="B278" s="249" t="s">
        <v>398</v>
      </c>
      <c r="C278" s="263" t="s">
        <v>399</v>
      </c>
      <c r="D278" s="250" t="s">
        <v>396</v>
      </c>
      <c r="E278" s="251">
        <v>1</v>
      </c>
      <c r="F278" s="252"/>
      <c r="G278" s="253">
        <f>ROUND(E278*F278,2)</f>
        <v>0</v>
      </c>
      <c r="H278" s="236"/>
      <c r="I278" s="235">
        <f>ROUND(E278*H278,2)</f>
        <v>0</v>
      </c>
      <c r="J278" s="236"/>
      <c r="K278" s="235">
        <f>ROUND(E278*J278,2)</f>
        <v>0</v>
      </c>
      <c r="L278" s="235">
        <v>21</v>
      </c>
      <c r="M278" s="235">
        <f>G278*(1+L278/100)</f>
        <v>0</v>
      </c>
      <c r="N278" s="235">
        <v>0</v>
      </c>
      <c r="O278" s="235">
        <f>ROUND(E278*N278,2)</f>
        <v>0</v>
      </c>
      <c r="P278" s="235">
        <v>0</v>
      </c>
      <c r="Q278" s="235">
        <f>ROUND(E278*P278,2)</f>
        <v>0</v>
      </c>
      <c r="R278" s="235"/>
      <c r="S278" s="235" t="s">
        <v>171</v>
      </c>
      <c r="T278" s="235" t="s">
        <v>142</v>
      </c>
      <c r="U278" s="235">
        <v>0</v>
      </c>
      <c r="V278" s="235">
        <f>ROUND(E278*U278,2)</f>
        <v>0</v>
      </c>
      <c r="W278" s="235"/>
      <c r="X278" s="235" t="s">
        <v>114</v>
      </c>
      <c r="Y278" s="215"/>
      <c r="Z278" s="215"/>
      <c r="AA278" s="215"/>
      <c r="AB278" s="215"/>
      <c r="AC278" s="215"/>
      <c r="AD278" s="215"/>
      <c r="AE278" s="215"/>
      <c r="AF278" s="215"/>
      <c r="AG278" s="215" t="s">
        <v>115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 x14ac:dyDescent="0.2">
      <c r="A279" s="232"/>
      <c r="B279" s="233"/>
      <c r="C279" s="264" t="s">
        <v>397</v>
      </c>
      <c r="D279" s="237"/>
      <c r="E279" s="238">
        <v>1</v>
      </c>
      <c r="F279" s="235"/>
      <c r="G279" s="235"/>
      <c r="H279" s="235"/>
      <c r="I279" s="235"/>
      <c r="J279" s="235"/>
      <c r="K279" s="235"/>
      <c r="L279" s="235"/>
      <c r="M279" s="235"/>
      <c r="N279" s="235"/>
      <c r="O279" s="235"/>
      <c r="P279" s="235"/>
      <c r="Q279" s="235"/>
      <c r="R279" s="235"/>
      <c r="S279" s="235"/>
      <c r="T279" s="235"/>
      <c r="U279" s="235"/>
      <c r="V279" s="235"/>
      <c r="W279" s="235"/>
      <c r="X279" s="235"/>
      <c r="Y279" s="215"/>
      <c r="Z279" s="215"/>
      <c r="AA279" s="215"/>
      <c r="AB279" s="215"/>
      <c r="AC279" s="215"/>
      <c r="AD279" s="215"/>
      <c r="AE279" s="215"/>
      <c r="AF279" s="215"/>
      <c r="AG279" s="215" t="s">
        <v>117</v>
      </c>
      <c r="AH279" s="215">
        <v>0</v>
      </c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ht="45" outlineLevel="1" x14ac:dyDescent="0.2">
      <c r="A280" s="248">
        <v>79</v>
      </c>
      <c r="B280" s="249" t="s">
        <v>400</v>
      </c>
      <c r="C280" s="263" t="s">
        <v>401</v>
      </c>
      <c r="D280" s="250" t="s">
        <v>402</v>
      </c>
      <c r="E280" s="251">
        <v>12</v>
      </c>
      <c r="F280" s="252"/>
      <c r="G280" s="253">
        <f>ROUND(E280*F280,2)</f>
        <v>0</v>
      </c>
      <c r="H280" s="236"/>
      <c r="I280" s="235">
        <f>ROUND(E280*H280,2)</f>
        <v>0</v>
      </c>
      <c r="J280" s="236"/>
      <c r="K280" s="235">
        <f>ROUND(E280*J280,2)</f>
        <v>0</v>
      </c>
      <c r="L280" s="235">
        <v>21</v>
      </c>
      <c r="M280" s="235">
        <f>G280*(1+L280/100)</f>
        <v>0</v>
      </c>
      <c r="N280" s="235">
        <v>0</v>
      </c>
      <c r="O280" s="235">
        <f>ROUND(E280*N280,2)</f>
        <v>0</v>
      </c>
      <c r="P280" s="235">
        <v>0</v>
      </c>
      <c r="Q280" s="235">
        <f>ROUND(E280*P280,2)</f>
        <v>0</v>
      </c>
      <c r="R280" s="235" t="s">
        <v>403</v>
      </c>
      <c r="S280" s="235" t="s">
        <v>113</v>
      </c>
      <c r="T280" s="235" t="s">
        <v>142</v>
      </c>
      <c r="U280" s="235">
        <v>1</v>
      </c>
      <c r="V280" s="235">
        <f>ROUND(E280*U280,2)</f>
        <v>12</v>
      </c>
      <c r="W280" s="235"/>
      <c r="X280" s="235" t="s">
        <v>404</v>
      </c>
      <c r="Y280" s="215"/>
      <c r="Z280" s="215"/>
      <c r="AA280" s="215"/>
      <c r="AB280" s="215"/>
      <c r="AC280" s="215"/>
      <c r="AD280" s="215"/>
      <c r="AE280" s="215"/>
      <c r="AF280" s="215"/>
      <c r="AG280" s="215" t="s">
        <v>405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1" x14ac:dyDescent="0.2">
      <c r="A281" s="232"/>
      <c r="B281" s="233"/>
      <c r="C281" s="264" t="s">
        <v>406</v>
      </c>
      <c r="D281" s="237"/>
      <c r="E281" s="238">
        <v>12</v>
      </c>
      <c r="F281" s="235"/>
      <c r="G281" s="235"/>
      <c r="H281" s="235"/>
      <c r="I281" s="235"/>
      <c r="J281" s="235"/>
      <c r="K281" s="235"/>
      <c r="L281" s="235"/>
      <c r="M281" s="235"/>
      <c r="N281" s="235"/>
      <c r="O281" s="235"/>
      <c r="P281" s="235"/>
      <c r="Q281" s="235"/>
      <c r="R281" s="235"/>
      <c r="S281" s="235"/>
      <c r="T281" s="235"/>
      <c r="U281" s="235"/>
      <c r="V281" s="235"/>
      <c r="W281" s="235"/>
      <c r="X281" s="235"/>
      <c r="Y281" s="215"/>
      <c r="Z281" s="215"/>
      <c r="AA281" s="215"/>
      <c r="AB281" s="215"/>
      <c r="AC281" s="215"/>
      <c r="AD281" s="215"/>
      <c r="AE281" s="215"/>
      <c r="AF281" s="215"/>
      <c r="AG281" s="215" t="s">
        <v>117</v>
      </c>
      <c r="AH281" s="215">
        <v>0</v>
      </c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ht="22.5" outlineLevel="1" x14ac:dyDescent="0.2">
      <c r="A282" s="248">
        <v>80</v>
      </c>
      <c r="B282" s="249" t="s">
        <v>407</v>
      </c>
      <c r="C282" s="263" t="s">
        <v>408</v>
      </c>
      <c r="D282" s="250" t="s">
        <v>396</v>
      </c>
      <c r="E282" s="251">
        <v>13</v>
      </c>
      <c r="F282" s="252"/>
      <c r="G282" s="253">
        <f>ROUND(E282*F282,2)</f>
        <v>0</v>
      </c>
      <c r="H282" s="236"/>
      <c r="I282" s="235">
        <f>ROUND(E282*H282,2)</f>
        <v>0</v>
      </c>
      <c r="J282" s="236"/>
      <c r="K282" s="235">
        <f>ROUND(E282*J282,2)</f>
        <v>0</v>
      </c>
      <c r="L282" s="235">
        <v>21</v>
      </c>
      <c r="M282" s="235">
        <f>G282*(1+L282/100)</f>
        <v>0</v>
      </c>
      <c r="N282" s="235">
        <v>0</v>
      </c>
      <c r="O282" s="235">
        <f>ROUND(E282*N282,2)</f>
        <v>0</v>
      </c>
      <c r="P282" s="235">
        <v>0</v>
      </c>
      <c r="Q282" s="235">
        <f>ROUND(E282*P282,2)</f>
        <v>0</v>
      </c>
      <c r="R282" s="235"/>
      <c r="S282" s="235" t="s">
        <v>171</v>
      </c>
      <c r="T282" s="235" t="s">
        <v>142</v>
      </c>
      <c r="U282" s="235">
        <v>0</v>
      </c>
      <c r="V282" s="235">
        <f>ROUND(E282*U282,2)</f>
        <v>0</v>
      </c>
      <c r="W282" s="235"/>
      <c r="X282" s="235" t="s">
        <v>178</v>
      </c>
      <c r="Y282" s="215"/>
      <c r="Z282" s="215"/>
      <c r="AA282" s="215"/>
      <c r="AB282" s="215"/>
      <c r="AC282" s="215"/>
      <c r="AD282" s="215"/>
      <c r="AE282" s="215"/>
      <c r="AF282" s="215"/>
      <c r="AG282" s="215" t="s">
        <v>179</v>
      </c>
      <c r="AH282" s="215"/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ht="22.5" outlineLevel="1" x14ac:dyDescent="0.2">
      <c r="A283" s="232"/>
      <c r="B283" s="233"/>
      <c r="C283" s="264" t="s">
        <v>409</v>
      </c>
      <c r="D283" s="237"/>
      <c r="E283" s="238"/>
      <c r="F283" s="235"/>
      <c r="G283" s="235"/>
      <c r="H283" s="235"/>
      <c r="I283" s="235"/>
      <c r="J283" s="235"/>
      <c r="K283" s="235"/>
      <c r="L283" s="235"/>
      <c r="M283" s="235"/>
      <c r="N283" s="235"/>
      <c r="O283" s="235"/>
      <c r="P283" s="235"/>
      <c r="Q283" s="235"/>
      <c r="R283" s="235"/>
      <c r="S283" s="235"/>
      <c r="T283" s="235"/>
      <c r="U283" s="235"/>
      <c r="V283" s="235"/>
      <c r="W283" s="235"/>
      <c r="X283" s="235"/>
      <c r="Y283" s="215"/>
      <c r="Z283" s="215"/>
      <c r="AA283" s="215"/>
      <c r="AB283" s="215"/>
      <c r="AC283" s="215"/>
      <c r="AD283" s="215"/>
      <c r="AE283" s="215"/>
      <c r="AF283" s="215"/>
      <c r="AG283" s="215" t="s">
        <v>117</v>
      </c>
      <c r="AH283" s="215">
        <v>0</v>
      </c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1" x14ac:dyDescent="0.2">
      <c r="A284" s="232"/>
      <c r="B284" s="233"/>
      <c r="C284" s="264" t="s">
        <v>410</v>
      </c>
      <c r="D284" s="237"/>
      <c r="E284" s="238">
        <v>13</v>
      </c>
      <c r="F284" s="235"/>
      <c r="G284" s="235"/>
      <c r="H284" s="235"/>
      <c r="I284" s="235"/>
      <c r="J284" s="235"/>
      <c r="K284" s="235"/>
      <c r="L284" s="235"/>
      <c r="M284" s="235"/>
      <c r="N284" s="235"/>
      <c r="O284" s="235"/>
      <c r="P284" s="235"/>
      <c r="Q284" s="235"/>
      <c r="R284" s="235"/>
      <c r="S284" s="235"/>
      <c r="T284" s="235"/>
      <c r="U284" s="235"/>
      <c r="V284" s="235"/>
      <c r="W284" s="235"/>
      <c r="X284" s="235"/>
      <c r="Y284" s="215"/>
      <c r="Z284" s="215"/>
      <c r="AA284" s="215"/>
      <c r="AB284" s="215"/>
      <c r="AC284" s="215"/>
      <c r="AD284" s="215"/>
      <c r="AE284" s="215"/>
      <c r="AF284" s="215"/>
      <c r="AG284" s="215" t="s">
        <v>117</v>
      </c>
      <c r="AH284" s="215">
        <v>0</v>
      </c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1" x14ac:dyDescent="0.2">
      <c r="A285" s="232"/>
      <c r="B285" s="233"/>
      <c r="C285" s="264" t="s">
        <v>411</v>
      </c>
      <c r="D285" s="237"/>
      <c r="E285" s="238"/>
      <c r="F285" s="235"/>
      <c r="G285" s="235"/>
      <c r="H285" s="235"/>
      <c r="I285" s="235"/>
      <c r="J285" s="235"/>
      <c r="K285" s="235"/>
      <c r="L285" s="235"/>
      <c r="M285" s="235"/>
      <c r="N285" s="235"/>
      <c r="O285" s="235"/>
      <c r="P285" s="235"/>
      <c r="Q285" s="235"/>
      <c r="R285" s="235"/>
      <c r="S285" s="235"/>
      <c r="T285" s="235"/>
      <c r="U285" s="235"/>
      <c r="V285" s="235"/>
      <c r="W285" s="235"/>
      <c r="X285" s="235"/>
      <c r="Y285" s="215"/>
      <c r="Z285" s="215"/>
      <c r="AA285" s="215"/>
      <c r="AB285" s="215"/>
      <c r="AC285" s="215"/>
      <c r="AD285" s="215"/>
      <c r="AE285" s="215"/>
      <c r="AF285" s="215"/>
      <c r="AG285" s="215" t="s">
        <v>117</v>
      </c>
      <c r="AH285" s="215">
        <v>0</v>
      </c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1" x14ac:dyDescent="0.2">
      <c r="A286" s="232"/>
      <c r="B286" s="233"/>
      <c r="C286" s="264" t="s">
        <v>412</v>
      </c>
      <c r="D286" s="237"/>
      <c r="E286" s="238"/>
      <c r="F286" s="235"/>
      <c r="G286" s="235"/>
      <c r="H286" s="235"/>
      <c r="I286" s="235"/>
      <c r="J286" s="235"/>
      <c r="K286" s="235"/>
      <c r="L286" s="235"/>
      <c r="M286" s="235"/>
      <c r="N286" s="235"/>
      <c r="O286" s="235"/>
      <c r="P286" s="235"/>
      <c r="Q286" s="235"/>
      <c r="R286" s="235"/>
      <c r="S286" s="235"/>
      <c r="T286" s="235"/>
      <c r="U286" s="235"/>
      <c r="V286" s="235"/>
      <c r="W286" s="235"/>
      <c r="X286" s="235"/>
      <c r="Y286" s="215"/>
      <c r="Z286" s="215"/>
      <c r="AA286" s="215"/>
      <c r="AB286" s="215"/>
      <c r="AC286" s="215"/>
      <c r="AD286" s="215"/>
      <c r="AE286" s="215"/>
      <c r="AF286" s="215"/>
      <c r="AG286" s="215" t="s">
        <v>117</v>
      </c>
      <c r="AH286" s="215">
        <v>0</v>
      </c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ht="22.5" outlineLevel="1" x14ac:dyDescent="0.2">
      <c r="A287" s="248">
        <v>81</v>
      </c>
      <c r="B287" s="249" t="s">
        <v>413</v>
      </c>
      <c r="C287" s="263" t="s">
        <v>414</v>
      </c>
      <c r="D287" s="250" t="s">
        <v>170</v>
      </c>
      <c r="E287" s="251">
        <v>13</v>
      </c>
      <c r="F287" s="252"/>
      <c r="G287" s="253">
        <f>ROUND(E287*F287,2)</f>
        <v>0</v>
      </c>
      <c r="H287" s="236"/>
      <c r="I287" s="235">
        <f>ROUND(E287*H287,2)</f>
        <v>0</v>
      </c>
      <c r="J287" s="236"/>
      <c r="K287" s="235">
        <f>ROUND(E287*J287,2)</f>
        <v>0</v>
      </c>
      <c r="L287" s="235">
        <v>21</v>
      </c>
      <c r="M287" s="235">
        <f>G287*(1+L287/100)</f>
        <v>0</v>
      </c>
      <c r="N287" s="235">
        <v>1.6E-2</v>
      </c>
      <c r="O287" s="235">
        <f>ROUND(E287*N287,2)</f>
        <v>0.21</v>
      </c>
      <c r="P287" s="235">
        <v>0</v>
      </c>
      <c r="Q287" s="235">
        <f>ROUND(E287*P287,2)</f>
        <v>0</v>
      </c>
      <c r="R287" s="235"/>
      <c r="S287" s="235" t="s">
        <v>171</v>
      </c>
      <c r="T287" s="235" t="s">
        <v>142</v>
      </c>
      <c r="U287" s="235">
        <v>0</v>
      </c>
      <c r="V287" s="235">
        <f>ROUND(E287*U287,2)</f>
        <v>0</v>
      </c>
      <c r="W287" s="235"/>
      <c r="X287" s="235" t="s">
        <v>178</v>
      </c>
      <c r="Y287" s="215"/>
      <c r="Z287" s="215"/>
      <c r="AA287" s="215"/>
      <c r="AB287" s="215"/>
      <c r="AC287" s="215"/>
      <c r="AD287" s="215"/>
      <c r="AE287" s="215"/>
      <c r="AF287" s="215"/>
      <c r="AG287" s="215" t="s">
        <v>179</v>
      </c>
      <c r="AH287" s="215"/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ht="22.5" outlineLevel="1" x14ac:dyDescent="0.2">
      <c r="A288" s="232"/>
      <c r="B288" s="233"/>
      <c r="C288" s="264" t="s">
        <v>409</v>
      </c>
      <c r="D288" s="237"/>
      <c r="E288" s="238"/>
      <c r="F288" s="235"/>
      <c r="G288" s="235"/>
      <c r="H288" s="235"/>
      <c r="I288" s="235"/>
      <c r="J288" s="235"/>
      <c r="K288" s="235"/>
      <c r="L288" s="235"/>
      <c r="M288" s="235"/>
      <c r="N288" s="235"/>
      <c r="O288" s="235"/>
      <c r="P288" s="235"/>
      <c r="Q288" s="235"/>
      <c r="R288" s="235"/>
      <c r="S288" s="235"/>
      <c r="T288" s="235"/>
      <c r="U288" s="235"/>
      <c r="V288" s="235"/>
      <c r="W288" s="235"/>
      <c r="X288" s="235"/>
      <c r="Y288" s="215"/>
      <c r="Z288" s="215"/>
      <c r="AA288" s="215"/>
      <c r="AB288" s="215"/>
      <c r="AC288" s="215"/>
      <c r="AD288" s="215"/>
      <c r="AE288" s="215"/>
      <c r="AF288" s="215"/>
      <c r="AG288" s="215" t="s">
        <v>117</v>
      </c>
      <c r="AH288" s="215">
        <v>0</v>
      </c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1" x14ac:dyDescent="0.2">
      <c r="A289" s="232"/>
      <c r="B289" s="233"/>
      <c r="C289" s="264" t="s">
        <v>415</v>
      </c>
      <c r="D289" s="237"/>
      <c r="E289" s="238"/>
      <c r="F289" s="235"/>
      <c r="G289" s="235"/>
      <c r="H289" s="235"/>
      <c r="I289" s="235"/>
      <c r="J289" s="235"/>
      <c r="K289" s="235"/>
      <c r="L289" s="235"/>
      <c r="M289" s="235"/>
      <c r="N289" s="235"/>
      <c r="O289" s="235"/>
      <c r="P289" s="235"/>
      <c r="Q289" s="235"/>
      <c r="R289" s="235"/>
      <c r="S289" s="235"/>
      <c r="T289" s="235"/>
      <c r="U289" s="235"/>
      <c r="V289" s="235"/>
      <c r="W289" s="235"/>
      <c r="X289" s="235"/>
      <c r="Y289" s="215"/>
      <c r="Z289" s="215"/>
      <c r="AA289" s="215"/>
      <c r="AB289" s="215"/>
      <c r="AC289" s="215"/>
      <c r="AD289" s="215"/>
      <c r="AE289" s="215"/>
      <c r="AF289" s="215"/>
      <c r="AG289" s="215" t="s">
        <v>117</v>
      </c>
      <c r="AH289" s="215">
        <v>0</v>
      </c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1" x14ac:dyDescent="0.2">
      <c r="A290" s="232"/>
      <c r="B290" s="233"/>
      <c r="C290" s="264" t="s">
        <v>245</v>
      </c>
      <c r="D290" s="237"/>
      <c r="E290" s="238">
        <v>12</v>
      </c>
      <c r="F290" s="235"/>
      <c r="G290" s="235"/>
      <c r="H290" s="235"/>
      <c r="I290" s="235"/>
      <c r="J290" s="235"/>
      <c r="K290" s="235"/>
      <c r="L290" s="235"/>
      <c r="M290" s="235"/>
      <c r="N290" s="235"/>
      <c r="O290" s="235"/>
      <c r="P290" s="235"/>
      <c r="Q290" s="235"/>
      <c r="R290" s="235"/>
      <c r="S290" s="235"/>
      <c r="T290" s="235"/>
      <c r="U290" s="235"/>
      <c r="V290" s="235"/>
      <c r="W290" s="235"/>
      <c r="X290" s="235"/>
      <c r="Y290" s="215"/>
      <c r="Z290" s="215"/>
      <c r="AA290" s="215"/>
      <c r="AB290" s="215"/>
      <c r="AC290" s="215"/>
      <c r="AD290" s="215"/>
      <c r="AE290" s="215"/>
      <c r="AF290" s="215"/>
      <c r="AG290" s="215" t="s">
        <v>117</v>
      </c>
      <c r="AH290" s="215">
        <v>0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1" x14ac:dyDescent="0.2">
      <c r="A291" s="232"/>
      <c r="B291" s="233"/>
      <c r="C291" s="264" t="s">
        <v>416</v>
      </c>
      <c r="D291" s="237"/>
      <c r="E291" s="238">
        <v>1</v>
      </c>
      <c r="F291" s="235"/>
      <c r="G291" s="235"/>
      <c r="H291" s="235"/>
      <c r="I291" s="235"/>
      <c r="J291" s="235"/>
      <c r="K291" s="235"/>
      <c r="L291" s="235"/>
      <c r="M291" s="235"/>
      <c r="N291" s="235"/>
      <c r="O291" s="235"/>
      <c r="P291" s="235"/>
      <c r="Q291" s="235"/>
      <c r="R291" s="235"/>
      <c r="S291" s="235"/>
      <c r="T291" s="235"/>
      <c r="U291" s="235"/>
      <c r="V291" s="235"/>
      <c r="W291" s="235"/>
      <c r="X291" s="235"/>
      <c r="Y291" s="215"/>
      <c r="Z291" s="215"/>
      <c r="AA291" s="215"/>
      <c r="AB291" s="215"/>
      <c r="AC291" s="215"/>
      <c r="AD291" s="215"/>
      <c r="AE291" s="215"/>
      <c r="AF291" s="215"/>
      <c r="AG291" s="215" t="s">
        <v>117</v>
      </c>
      <c r="AH291" s="215">
        <v>0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1" x14ac:dyDescent="0.2">
      <c r="A292" s="232">
        <v>82</v>
      </c>
      <c r="B292" s="233" t="s">
        <v>417</v>
      </c>
      <c r="C292" s="268" t="s">
        <v>418</v>
      </c>
      <c r="D292" s="234" t="s">
        <v>0</v>
      </c>
      <c r="E292" s="260"/>
      <c r="F292" s="236"/>
      <c r="G292" s="235">
        <f>ROUND(E292*F292,2)</f>
        <v>0</v>
      </c>
      <c r="H292" s="236"/>
      <c r="I292" s="235">
        <f>ROUND(E292*H292,2)</f>
        <v>0</v>
      </c>
      <c r="J292" s="236"/>
      <c r="K292" s="235">
        <f>ROUND(E292*J292,2)</f>
        <v>0</v>
      </c>
      <c r="L292" s="235">
        <v>21</v>
      </c>
      <c r="M292" s="235">
        <f>G292*(1+L292/100)</f>
        <v>0</v>
      </c>
      <c r="N292" s="235">
        <v>0</v>
      </c>
      <c r="O292" s="235">
        <f>ROUND(E292*N292,2)</f>
        <v>0</v>
      </c>
      <c r="P292" s="235">
        <v>0</v>
      </c>
      <c r="Q292" s="235">
        <f>ROUND(E292*P292,2)</f>
        <v>0</v>
      </c>
      <c r="R292" s="235"/>
      <c r="S292" s="235" t="s">
        <v>113</v>
      </c>
      <c r="T292" s="235" t="s">
        <v>419</v>
      </c>
      <c r="U292" s="235">
        <v>0</v>
      </c>
      <c r="V292" s="235">
        <f>ROUND(E292*U292,2)</f>
        <v>0</v>
      </c>
      <c r="W292" s="235"/>
      <c r="X292" s="235" t="s">
        <v>369</v>
      </c>
      <c r="Y292" s="215"/>
      <c r="Z292" s="215"/>
      <c r="AA292" s="215"/>
      <c r="AB292" s="215"/>
      <c r="AC292" s="215"/>
      <c r="AD292" s="215"/>
      <c r="AE292" s="215"/>
      <c r="AF292" s="215"/>
      <c r="AG292" s="215" t="s">
        <v>370</v>
      </c>
      <c r="AH292" s="215"/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x14ac:dyDescent="0.2">
      <c r="A293" s="242" t="s">
        <v>108</v>
      </c>
      <c r="B293" s="243" t="s">
        <v>76</v>
      </c>
      <c r="C293" s="262" t="s">
        <v>77</v>
      </c>
      <c r="D293" s="244"/>
      <c r="E293" s="245"/>
      <c r="F293" s="246"/>
      <c r="G293" s="247">
        <f>SUMIF(AG294:AG303,"&lt;&gt;NOR",G294:G303)</f>
        <v>0</v>
      </c>
      <c r="H293" s="241"/>
      <c r="I293" s="241">
        <f>SUM(I294:I303)</f>
        <v>0</v>
      </c>
      <c r="J293" s="241"/>
      <c r="K293" s="241">
        <f>SUM(K294:K303)</f>
        <v>0</v>
      </c>
      <c r="L293" s="241"/>
      <c r="M293" s="241">
        <f>SUM(M294:M303)</f>
        <v>0</v>
      </c>
      <c r="N293" s="241"/>
      <c r="O293" s="241">
        <f>SUM(O294:O303)</f>
        <v>0</v>
      </c>
      <c r="P293" s="241"/>
      <c r="Q293" s="241">
        <f>SUM(Q294:Q303)</f>
        <v>0</v>
      </c>
      <c r="R293" s="241"/>
      <c r="S293" s="241"/>
      <c r="T293" s="241"/>
      <c r="U293" s="241"/>
      <c r="V293" s="241">
        <f>SUM(V294:V303)</f>
        <v>2.8099999999999996</v>
      </c>
      <c r="W293" s="241"/>
      <c r="X293" s="241"/>
      <c r="AG293" t="s">
        <v>109</v>
      </c>
    </row>
    <row r="294" spans="1:60" ht="22.5" outlineLevel="1" x14ac:dyDescent="0.2">
      <c r="A294" s="248">
        <v>83</v>
      </c>
      <c r="B294" s="249" t="s">
        <v>420</v>
      </c>
      <c r="C294" s="263" t="s">
        <v>421</v>
      </c>
      <c r="D294" s="250" t="s">
        <v>153</v>
      </c>
      <c r="E294" s="251">
        <v>2.9013599999999999</v>
      </c>
      <c r="F294" s="252"/>
      <c r="G294" s="253">
        <f>ROUND(E294*F294,2)</f>
        <v>0</v>
      </c>
      <c r="H294" s="236"/>
      <c r="I294" s="235">
        <f>ROUND(E294*H294,2)</f>
        <v>0</v>
      </c>
      <c r="J294" s="236"/>
      <c r="K294" s="235">
        <f>ROUND(E294*J294,2)</f>
        <v>0</v>
      </c>
      <c r="L294" s="235">
        <v>21</v>
      </c>
      <c r="M294" s="235">
        <f>G294*(1+L294/100)</f>
        <v>0</v>
      </c>
      <c r="N294" s="235">
        <v>1.0000000000000001E-5</v>
      </c>
      <c r="O294" s="235">
        <f>ROUND(E294*N294,2)</f>
        <v>0</v>
      </c>
      <c r="P294" s="235">
        <v>0</v>
      </c>
      <c r="Q294" s="235">
        <f>ROUND(E294*P294,2)</f>
        <v>0</v>
      </c>
      <c r="R294" s="235"/>
      <c r="S294" s="235" t="s">
        <v>113</v>
      </c>
      <c r="T294" s="235" t="s">
        <v>113</v>
      </c>
      <c r="U294" s="235">
        <v>7.1999999999999995E-2</v>
      </c>
      <c r="V294" s="235">
        <f>ROUND(E294*U294,2)</f>
        <v>0.21</v>
      </c>
      <c r="W294" s="235"/>
      <c r="X294" s="235" t="s">
        <v>114</v>
      </c>
      <c r="Y294" s="215"/>
      <c r="Z294" s="215"/>
      <c r="AA294" s="215"/>
      <c r="AB294" s="215"/>
      <c r="AC294" s="215"/>
      <c r="AD294" s="215"/>
      <c r="AE294" s="215"/>
      <c r="AF294" s="215"/>
      <c r="AG294" s="215" t="s">
        <v>115</v>
      </c>
      <c r="AH294" s="215"/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1" x14ac:dyDescent="0.2">
      <c r="A295" s="232"/>
      <c r="B295" s="233"/>
      <c r="C295" s="264" t="s">
        <v>422</v>
      </c>
      <c r="D295" s="237"/>
      <c r="E295" s="238">
        <v>2.9013599999999999</v>
      </c>
      <c r="F295" s="235"/>
      <c r="G295" s="235"/>
      <c r="H295" s="235"/>
      <c r="I295" s="235"/>
      <c r="J295" s="235"/>
      <c r="K295" s="235"/>
      <c r="L295" s="235"/>
      <c r="M295" s="235"/>
      <c r="N295" s="235"/>
      <c r="O295" s="235"/>
      <c r="P295" s="235"/>
      <c r="Q295" s="235"/>
      <c r="R295" s="235"/>
      <c r="S295" s="235"/>
      <c r="T295" s="235"/>
      <c r="U295" s="235"/>
      <c r="V295" s="235"/>
      <c r="W295" s="235"/>
      <c r="X295" s="235"/>
      <c r="Y295" s="215"/>
      <c r="Z295" s="215"/>
      <c r="AA295" s="215"/>
      <c r="AB295" s="215"/>
      <c r="AC295" s="215"/>
      <c r="AD295" s="215"/>
      <c r="AE295" s="215"/>
      <c r="AF295" s="215"/>
      <c r="AG295" s="215" t="s">
        <v>117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1" x14ac:dyDescent="0.2">
      <c r="A296" s="248">
        <v>84</v>
      </c>
      <c r="B296" s="249" t="s">
        <v>423</v>
      </c>
      <c r="C296" s="263" t="s">
        <v>424</v>
      </c>
      <c r="D296" s="250" t="s">
        <v>153</v>
      </c>
      <c r="E296" s="251">
        <v>2.9013599999999999</v>
      </c>
      <c r="F296" s="252"/>
      <c r="G296" s="253">
        <f>ROUND(E296*F296,2)</f>
        <v>0</v>
      </c>
      <c r="H296" s="236"/>
      <c r="I296" s="235">
        <f>ROUND(E296*H296,2)</f>
        <v>0</v>
      </c>
      <c r="J296" s="236"/>
      <c r="K296" s="235">
        <f>ROUND(E296*J296,2)</f>
        <v>0</v>
      </c>
      <c r="L296" s="235">
        <v>21</v>
      </c>
      <c r="M296" s="235">
        <f>G296*(1+L296/100)</f>
        <v>0</v>
      </c>
      <c r="N296" s="235">
        <v>1.4999999999999999E-4</v>
      </c>
      <c r="O296" s="235">
        <f>ROUND(E296*N296,2)</f>
        <v>0</v>
      </c>
      <c r="P296" s="235">
        <v>0</v>
      </c>
      <c r="Q296" s="235">
        <f>ROUND(E296*P296,2)</f>
        <v>0</v>
      </c>
      <c r="R296" s="235"/>
      <c r="S296" s="235" t="s">
        <v>113</v>
      </c>
      <c r="T296" s="235" t="s">
        <v>113</v>
      </c>
      <c r="U296" s="235">
        <v>0.22800000000000001</v>
      </c>
      <c r="V296" s="235">
        <f>ROUND(E296*U296,2)</f>
        <v>0.66</v>
      </c>
      <c r="W296" s="235"/>
      <c r="X296" s="235" t="s">
        <v>114</v>
      </c>
      <c r="Y296" s="215"/>
      <c r="Z296" s="215"/>
      <c r="AA296" s="215"/>
      <c r="AB296" s="215"/>
      <c r="AC296" s="215"/>
      <c r="AD296" s="215"/>
      <c r="AE296" s="215"/>
      <c r="AF296" s="215"/>
      <c r="AG296" s="215" t="s">
        <v>115</v>
      </c>
      <c r="AH296" s="215"/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1" x14ac:dyDescent="0.2">
      <c r="A297" s="232"/>
      <c r="B297" s="233"/>
      <c r="C297" s="264" t="s">
        <v>422</v>
      </c>
      <c r="D297" s="237"/>
      <c r="E297" s="238">
        <v>2.9013599999999999</v>
      </c>
      <c r="F297" s="235"/>
      <c r="G297" s="235"/>
      <c r="H297" s="235"/>
      <c r="I297" s="235"/>
      <c r="J297" s="235"/>
      <c r="K297" s="235"/>
      <c r="L297" s="235"/>
      <c r="M297" s="235"/>
      <c r="N297" s="235"/>
      <c r="O297" s="235"/>
      <c r="P297" s="235"/>
      <c r="Q297" s="235"/>
      <c r="R297" s="235"/>
      <c r="S297" s="235"/>
      <c r="T297" s="235"/>
      <c r="U297" s="235"/>
      <c r="V297" s="235"/>
      <c r="W297" s="235"/>
      <c r="X297" s="235"/>
      <c r="Y297" s="215"/>
      <c r="Z297" s="215"/>
      <c r="AA297" s="215"/>
      <c r="AB297" s="215"/>
      <c r="AC297" s="215"/>
      <c r="AD297" s="215"/>
      <c r="AE297" s="215"/>
      <c r="AF297" s="215"/>
      <c r="AG297" s="215" t="s">
        <v>117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ht="22.5" outlineLevel="1" x14ac:dyDescent="0.2">
      <c r="A298" s="248">
        <v>85</v>
      </c>
      <c r="B298" s="249" t="s">
        <v>425</v>
      </c>
      <c r="C298" s="263" t="s">
        <v>426</v>
      </c>
      <c r="D298" s="250" t="s">
        <v>153</v>
      </c>
      <c r="E298" s="251">
        <v>2.9013599999999999</v>
      </c>
      <c r="F298" s="252"/>
      <c r="G298" s="253">
        <f>ROUND(E298*F298,2)</f>
        <v>0</v>
      </c>
      <c r="H298" s="236"/>
      <c r="I298" s="235">
        <f>ROUND(E298*H298,2)</f>
        <v>0</v>
      </c>
      <c r="J298" s="236"/>
      <c r="K298" s="235">
        <f>ROUND(E298*J298,2)</f>
        <v>0</v>
      </c>
      <c r="L298" s="235">
        <v>21</v>
      </c>
      <c r="M298" s="235">
        <f>G298*(1+L298/100)</f>
        <v>0</v>
      </c>
      <c r="N298" s="235">
        <v>4.8000000000000001E-4</v>
      </c>
      <c r="O298" s="235">
        <f>ROUND(E298*N298,2)</f>
        <v>0</v>
      </c>
      <c r="P298" s="235">
        <v>0</v>
      </c>
      <c r="Q298" s="235">
        <f>ROUND(E298*P298,2)</f>
        <v>0</v>
      </c>
      <c r="R298" s="235"/>
      <c r="S298" s="235" t="s">
        <v>113</v>
      </c>
      <c r="T298" s="235" t="s">
        <v>113</v>
      </c>
      <c r="U298" s="235">
        <v>0.48</v>
      </c>
      <c r="V298" s="235">
        <f>ROUND(E298*U298,2)</f>
        <v>1.39</v>
      </c>
      <c r="W298" s="235"/>
      <c r="X298" s="235" t="s">
        <v>114</v>
      </c>
      <c r="Y298" s="215"/>
      <c r="Z298" s="215"/>
      <c r="AA298" s="215"/>
      <c r="AB298" s="215"/>
      <c r="AC298" s="215"/>
      <c r="AD298" s="215"/>
      <c r="AE298" s="215"/>
      <c r="AF298" s="215"/>
      <c r="AG298" s="215" t="s">
        <v>115</v>
      </c>
      <c r="AH298" s="215"/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1" x14ac:dyDescent="0.2">
      <c r="A299" s="232"/>
      <c r="B299" s="233"/>
      <c r="C299" s="264" t="s">
        <v>422</v>
      </c>
      <c r="D299" s="237"/>
      <c r="E299" s="238">
        <v>2.9013599999999999</v>
      </c>
      <c r="F299" s="235"/>
      <c r="G299" s="235"/>
      <c r="H299" s="235"/>
      <c r="I299" s="235"/>
      <c r="J299" s="235"/>
      <c r="K299" s="235"/>
      <c r="L299" s="235"/>
      <c r="M299" s="235"/>
      <c r="N299" s="235"/>
      <c r="O299" s="235"/>
      <c r="P299" s="235"/>
      <c r="Q299" s="235"/>
      <c r="R299" s="235"/>
      <c r="S299" s="235"/>
      <c r="T299" s="235"/>
      <c r="U299" s="235"/>
      <c r="V299" s="235"/>
      <c r="W299" s="235"/>
      <c r="X299" s="235"/>
      <c r="Y299" s="215"/>
      <c r="Z299" s="215"/>
      <c r="AA299" s="215"/>
      <c r="AB299" s="215"/>
      <c r="AC299" s="215"/>
      <c r="AD299" s="215"/>
      <c r="AE299" s="215"/>
      <c r="AF299" s="215"/>
      <c r="AG299" s="215" t="s">
        <v>117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1" x14ac:dyDescent="0.2">
      <c r="A300" s="248">
        <v>86</v>
      </c>
      <c r="B300" s="249" t="s">
        <v>427</v>
      </c>
      <c r="C300" s="263" t="s">
        <v>428</v>
      </c>
      <c r="D300" s="250" t="s">
        <v>153</v>
      </c>
      <c r="E300" s="251">
        <v>2.9013599999999999</v>
      </c>
      <c r="F300" s="252"/>
      <c r="G300" s="253">
        <f>ROUND(E300*F300,2)</f>
        <v>0</v>
      </c>
      <c r="H300" s="236"/>
      <c r="I300" s="235">
        <f>ROUND(E300*H300,2)</f>
        <v>0</v>
      </c>
      <c r="J300" s="236"/>
      <c r="K300" s="235">
        <f>ROUND(E300*J300,2)</f>
        <v>0</v>
      </c>
      <c r="L300" s="235">
        <v>21</v>
      </c>
      <c r="M300" s="235">
        <f>G300*(1+L300/100)</f>
        <v>0</v>
      </c>
      <c r="N300" s="235">
        <v>6.9999999999999994E-5</v>
      </c>
      <c r="O300" s="235">
        <f>ROUND(E300*N300,2)</f>
        <v>0</v>
      </c>
      <c r="P300" s="235">
        <v>0</v>
      </c>
      <c r="Q300" s="235">
        <f>ROUND(E300*P300,2)</f>
        <v>0</v>
      </c>
      <c r="R300" s="235"/>
      <c r="S300" s="235" t="s">
        <v>113</v>
      </c>
      <c r="T300" s="235" t="s">
        <v>113</v>
      </c>
      <c r="U300" s="235">
        <v>0.14399999999999999</v>
      </c>
      <c r="V300" s="235">
        <f>ROUND(E300*U300,2)</f>
        <v>0.42</v>
      </c>
      <c r="W300" s="235"/>
      <c r="X300" s="235" t="s">
        <v>114</v>
      </c>
      <c r="Y300" s="215"/>
      <c r="Z300" s="215"/>
      <c r="AA300" s="215"/>
      <c r="AB300" s="215"/>
      <c r="AC300" s="215"/>
      <c r="AD300" s="215"/>
      <c r="AE300" s="215"/>
      <c r="AF300" s="215"/>
      <c r="AG300" s="215" t="s">
        <v>115</v>
      </c>
      <c r="AH300" s="215"/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1" x14ac:dyDescent="0.2">
      <c r="A301" s="232"/>
      <c r="B301" s="233"/>
      <c r="C301" s="264" t="s">
        <v>422</v>
      </c>
      <c r="D301" s="237"/>
      <c r="E301" s="238">
        <v>2.9013599999999999</v>
      </c>
      <c r="F301" s="235"/>
      <c r="G301" s="235"/>
      <c r="H301" s="235"/>
      <c r="I301" s="235"/>
      <c r="J301" s="235"/>
      <c r="K301" s="235"/>
      <c r="L301" s="235"/>
      <c r="M301" s="235"/>
      <c r="N301" s="235"/>
      <c r="O301" s="235"/>
      <c r="P301" s="235"/>
      <c r="Q301" s="235"/>
      <c r="R301" s="235"/>
      <c r="S301" s="235"/>
      <c r="T301" s="235"/>
      <c r="U301" s="235"/>
      <c r="V301" s="235"/>
      <c r="W301" s="235"/>
      <c r="X301" s="235"/>
      <c r="Y301" s="215"/>
      <c r="Z301" s="215"/>
      <c r="AA301" s="215"/>
      <c r="AB301" s="215"/>
      <c r="AC301" s="215"/>
      <c r="AD301" s="215"/>
      <c r="AE301" s="215"/>
      <c r="AF301" s="215"/>
      <c r="AG301" s="215" t="s">
        <v>117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1" x14ac:dyDescent="0.2">
      <c r="A302" s="248">
        <v>87</v>
      </c>
      <c r="B302" s="249" t="s">
        <v>429</v>
      </c>
      <c r="C302" s="263" t="s">
        <v>430</v>
      </c>
      <c r="D302" s="250" t="s">
        <v>153</v>
      </c>
      <c r="E302" s="251">
        <v>2.9013599999999999</v>
      </c>
      <c r="F302" s="252"/>
      <c r="G302" s="253">
        <f>ROUND(E302*F302,2)</f>
        <v>0</v>
      </c>
      <c r="H302" s="236"/>
      <c r="I302" s="235">
        <f>ROUND(E302*H302,2)</f>
        <v>0</v>
      </c>
      <c r="J302" s="236"/>
      <c r="K302" s="235">
        <f>ROUND(E302*J302,2)</f>
        <v>0</v>
      </c>
      <c r="L302" s="235">
        <v>21</v>
      </c>
      <c r="M302" s="235">
        <f>G302*(1+L302/100)</f>
        <v>0</v>
      </c>
      <c r="N302" s="235">
        <v>1.0000000000000001E-5</v>
      </c>
      <c r="O302" s="235">
        <f>ROUND(E302*N302,2)</f>
        <v>0</v>
      </c>
      <c r="P302" s="235">
        <v>0</v>
      </c>
      <c r="Q302" s="235">
        <f>ROUND(E302*P302,2)</f>
        <v>0</v>
      </c>
      <c r="R302" s="235"/>
      <c r="S302" s="235" t="s">
        <v>113</v>
      </c>
      <c r="T302" s="235" t="s">
        <v>113</v>
      </c>
      <c r="U302" s="235">
        <v>4.4999999999999998E-2</v>
      </c>
      <c r="V302" s="235">
        <f>ROUND(E302*U302,2)</f>
        <v>0.13</v>
      </c>
      <c r="W302" s="235"/>
      <c r="X302" s="235" t="s">
        <v>114</v>
      </c>
      <c r="Y302" s="215"/>
      <c r="Z302" s="215"/>
      <c r="AA302" s="215"/>
      <c r="AB302" s="215"/>
      <c r="AC302" s="215"/>
      <c r="AD302" s="215"/>
      <c r="AE302" s="215"/>
      <c r="AF302" s="215"/>
      <c r="AG302" s="215" t="s">
        <v>115</v>
      </c>
      <c r="AH302" s="215"/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1" x14ac:dyDescent="0.2">
      <c r="A303" s="232"/>
      <c r="B303" s="233"/>
      <c r="C303" s="264" t="s">
        <v>422</v>
      </c>
      <c r="D303" s="237"/>
      <c r="E303" s="238">
        <v>2.9013599999999999</v>
      </c>
      <c r="F303" s="235"/>
      <c r="G303" s="235"/>
      <c r="H303" s="235"/>
      <c r="I303" s="235"/>
      <c r="J303" s="235"/>
      <c r="K303" s="235"/>
      <c r="L303" s="235"/>
      <c r="M303" s="235"/>
      <c r="N303" s="235"/>
      <c r="O303" s="235"/>
      <c r="P303" s="235"/>
      <c r="Q303" s="235"/>
      <c r="R303" s="235"/>
      <c r="S303" s="235"/>
      <c r="T303" s="235"/>
      <c r="U303" s="235"/>
      <c r="V303" s="235"/>
      <c r="W303" s="235"/>
      <c r="X303" s="235"/>
      <c r="Y303" s="215"/>
      <c r="Z303" s="215"/>
      <c r="AA303" s="215"/>
      <c r="AB303" s="215"/>
      <c r="AC303" s="215"/>
      <c r="AD303" s="215"/>
      <c r="AE303" s="215"/>
      <c r="AF303" s="215"/>
      <c r="AG303" s="215" t="s">
        <v>117</v>
      </c>
      <c r="AH303" s="215">
        <v>0</v>
      </c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x14ac:dyDescent="0.2">
      <c r="A304" s="242" t="s">
        <v>108</v>
      </c>
      <c r="B304" s="243" t="s">
        <v>78</v>
      </c>
      <c r="C304" s="262" t="s">
        <v>79</v>
      </c>
      <c r="D304" s="244"/>
      <c r="E304" s="245"/>
      <c r="F304" s="246"/>
      <c r="G304" s="247">
        <f>SUMIF(AG305:AG386,"&lt;&gt;NOR",G305:G386)</f>
        <v>0</v>
      </c>
      <c r="H304" s="241"/>
      <c r="I304" s="241">
        <f>SUM(I305:I386)</f>
        <v>0</v>
      </c>
      <c r="J304" s="241"/>
      <c r="K304" s="241">
        <f>SUM(K305:K386)</f>
        <v>0</v>
      </c>
      <c r="L304" s="241"/>
      <c r="M304" s="241">
        <f>SUM(M305:M386)</f>
        <v>0</v>
      </c>
      <c r="N304" s="241"/>
      <c r="O304" s="241">
        <f>SUM(O305:O386)</f>
        <v>0</v>
      </c>
      <c r="P304" s="241"/>
      <c r="Q304" s="241">
        <f>SUM(Q305:Q386)</f>
        <v>0</v>
      </c>
      <c r="R304" s="241"/>
      <c r="S304" s="241"/>
      <c r="T304" s="241"/>
      <c r="U304" s="241"/>
      <c r="V304" s="241">
        <f>SUM(V305:V386)</f>
        <v>25.87</v>
      </c>
      <c r="W304" s="241"/>
      <c r="X304" s="241"/>
      <c r="AG304" t="s">
        <v>109</v>
      </c>
    </row>
    <row r="305" spans="1:60" outlineLevel="1" x14ac:dyDescent="0.2">
      <c r="A305" s="248">
        <v>88</v>
      </c>
      <c r="B305" s="249" t="s">
        <v>431</v>
      </c>
      <c r="C305" s="263" t="s">
        <v>432</v>
      </c>
      <c r="D305" s="250" t="s">
        <v>368</v>
      </c>
      <c r="E305" s="251">
        <v>28.060669999999998</v>
      </c>
      <c r="F305" s="252"/>
      <c r="G305" s="253">
        <f>ROUND(E305*F305,2)</f>
        <v>0</v>
      </c>
      <c r="H305" s="236"/>
      <c r="I305" s="235">
        <f>ROUND(E305*H305,2)</f>
        <v>0</v>
      </c>
      <c r="J305" s="236"/>
      <c r="K305" s="235">
        <f>ROUND(E305*J305,2)</f>
        <v>0</v>
      </c>
      <c r="L305" s="235">
        <v>21</v>
      </c>
      <c r="M305" s="235">
        <f>G305*(1+L305/100)</f>
        <v>0</v>
      </c>
      <c r="N305" s="235">
        <v>0</v>
      </c>
      <c r="O305" s="235">
        <f>ROUND(E305*N305,2)</f>
        <v>0</v>
      </c>
      <c r="P305" s="235">
        <v>0</v>
      </c>
      <c r="Q305" s="235">
        <f>ROUND(E305*P305,2)</f>
        <v>0</v>
      </c>
      <c r="R305" s="235"/>
      <c r="S305" s="235" t="s">
        <v>113</v>
      </c>
      <c r="T305" s="235" t="s">
        <v>113</v>
      </c>
      <c r="U305" s="235">
        <v>0.01</v>
      </c>
      <c r="V305" s="235">
        <f>ROUND(E305*U305,2)</f>
        <v>0.28000000000000003</v>
      </c>
      <c r="W305" s="235"/>
      <c r="X305" s="235" t="s">
        <v>114</v>
      </c>
      <c r="Y305" s="215"/>
      <c r="Z305" s="215"/>
      <c r="AA305" s="215"/>
      <c r="AB305" s="215"/>
      <c r="AC305" s="215"/>
      <c r="AD305" s="215"/>
      <c r="AE305" s="215"/>
      <c r="AF305" s="215"/>
      <c r="AG305" s="215" t="s">
        <v>115</v>
      </c>
      <c r="AH305" s="215"/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ht="22.5" outlineLevel="1" x14ac:dyDescent="0.2">
      <c r="A306" s="232"/>
      <c r="B306" s="233"/>
      <c r="C306" s="264" t="s">
        <v>433</v>
      </c>
      <c r="D306" s="237"/>
      <c r="E306" s="238"/>
      <c r="F306" s="235"/>
      <c r="G306" s="235"/>
      <c r="H306" s="235"/>
      <c r="I306" s="235"/>
      <c r="J306" s="235"/>
      <c r="K306" s="235"/>
      <c r="L306" s="235"/>
      <c r="M306" s="235"/>
      <c r="N306" s="235"/>
      <c r="O306" s="235"/>
      <c r="P306" s="235"/>
      <c r="Q306" s="235"/>
      <c r="R306" s="235"/>
      <c r="S306" s="235"/>
      <c r="T306" s="235"/>
      <c r="U306" s="235"/>
      <c r="V306" s="235"/>
      <c r="W306" s="235"/>
      <c r="X306" s="235"/>
      <c r="Y306" s="215"/>
      <c r="Z306" s="215"/>
      <c r="AA306" s="215"/>
      <c r="AB306" s="215"/>
      <c r="AC306" s="215"/>
      <c r="AD306" s="215"/>
      <c r="AE306" s="215"/>
      <c r="AF306" s="215"/>
      <c r="AG306" s="215" t="s">
        <v>117</v>
      </c>
      <c r="AH306" s="215">
        <v>0</v>
      </c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1" x14ac:dyDescent="0.2">
      <c r="A307" s="232"/>
      <c r="B307" s="233"/>
      <c r="C307" s="264" t="s">
        <v>434</v>
      </c>
      <c r="D307" s="237"/>
      <c r="E307" s="238">
        <v>2.2679999999999998</v>
      </c>
      <c r="F307" s="235"/>
      <c r="G307" s="235"/>
      <c r="H307" s="235"/>
      <c r="I307" s="235"/>
      <c r="J307" s="235"/>
      <c r="K307" s="235"/>
      <c r="L307" s="235"/>
      <c r="M307" s="235"/>
      <c r="N307" s="235"/>
      <c r="O307" s="235"/>
      <c r="P307" s="235"/>
      <c r="Q307" s="235"/>
      <c r="R307" s="235"/>
      <c r="S307" s="235"/>
      <c r="T307" s="235"/>
      <c r="U307" s="235"/>
      <c r="V307" s="235"/>
      <c r="W307" s="235"/>
      <c r="X307" s="235"/>
      <c r="Y307" s="215"/>
      <c r="Z307" s="215"/>
      <c r="AA307" s="215"/>
      <c r="AB307" s="215"/>
      <c r="AC307" s="215"/>
      <c r="AD307" s="215"/>
      <c r="AE307" s="215"/>
      <c r="AF307" s="215"/>
      <c r="AG307" s="215" t="s">
        <v>117</v>
      </c>
      <c r="AH307" s="215">
        <v>0</v>
      </c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1" x14ac:dyDescent="0.2">
      <c r="A308" s="232"/>
      <c r="B308" s="233"/>
      <c r="C308" s="264" t="s">
        <v>435</v>
      </c>
      <c r="D308" s="237"/>
      <c r="E308" s="238">
        <v>2.2176</v>
      </c>
      <c r="F308" s="235"/>
      <c r="G308" s="235"/>
      <c r="H308" s="235"/>
      <c r="I308" s="235"/>
      <c r="J308" s="235"/>
      <c r="K308" s="235"/>
      <c r="L308" s="235"/>
      <c r="M308" s="235"/>
      <c r="N308" s="235"/>
      <c r="O308" s="235"/>
      <c r="P308" s="235"/>
      <c r="Q308" s="235"/>
      <c r="R308" s="235"/>
      <c r="S308" s="235"/>
      <c r="T308" s="235"/>
      <c r="U308" s="235"/>
      <c r="V308" s="235"/>
      <c r="W308" s="235"/>
      <c r="X308" s="235"/>
      <c r="Y308" s="215"/>
      <c r="Z308" s="215"/>
      <c r="AA308" s="215"/>
      <c r="AB308" s="215"/>
      <c r="AC308" s="215"/>
      <c r="AD308" s="215"/>
      <c r="AE308" s="215"/>
      <c r="AF308" s="215"/>
      <c r="AG308" s="215" t="s">
        <v>117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1" x14ac:dyDescent="0.2">
      <c r="A309" s="232"/>
      <c r="B309" s="233"/>
      <c r="C309" s="264" t="s">
        <v>436</v>
      </c>
      <c r="D309" s="237"/>
      <c r="E309" s="238"/>
      <c r="F309" s="235"/>
      <c r="G309" s="235"/>
      <c r="H309" s="235"/>
      <c r="I309" s="235"/>
      <c r="J309" s="235"/>
      <c r="K309" s="235"/>
      <c r="L309" s="235"/>
      <c r="M309" s="235"/>
      <c r="N309" s="235"/>
      <c r="O309" s="235"/>
      <c r="P309" s="235"/>
      <c r="Q309" s="235"/>
      <c r="R309" s="235"/>
      <c r="S309" s="235"/>
      <c r="T309" s="235"/>
      <c r="U309" s="235"/>
      <c r="V309" s="235"/>
      <c r="W309" s="235"/>
      <c r="X309" s="235"/>
      <c r="Y309" s="215"/>
      <c r="Z309" s="215"/>
      <c r="AA309" s="215"/>
      <c r="AB309" s="215"/>
      <c r="AC309" s="215"/>
      <c r="AD309" s="215"/>
      <c r="AE309" s="215"/>
      <c r="AF309" s="215"/>
      <c r="AG309" s="215" t="s">
        <v>117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ht="22.5" outlineLevel="1" x14ac:dyDescent="0.2">
      <c r="A310" s="232"/>
      <c r="B310" s="233"/>
      <c r="C310" s="264" t="s">
        <v>437</v>
      </c>
      <c r="D310" s="237"/>
      <c r="E310" s="238">
        <v>2.71584</v>
      </c>
      <c r="F310" s="235"/>
      <c r="G310" s="235"/>
      <c r="H310" s="235"/>
      <c r="I310" s="235"/>
      <c r="J310" s="235"/>
      <c r="K310" s="235"/>
      <c r="L310" s="235"/>
      <c r="M310" s="235"/>
      <c r="N310" s="235"/>
      <c r="O310" s="235"/>
      <c r="P310" s="235"/>
      <c r="Q310" s="235"/>
      <c r="R310" s="235"/>
      <c r="S310" s="235"/>
      <c r="T310" s="235"/>
      <c r="U310" s="235"/>
      <c r="V310" s="235"/>
      <c r="W310" s="235"/>
      <c r="X310" s="235"/>
      <c r="Y310" s="215"/>
      <c r="Z310" s="215"/>
      <c r="AA310" s="215"/>
      <c r="AB310" s="215"/>
      <c r="AC310" s="215"/>
      <c r="AD310" s="215"/>
      <c r="AE310" s="215"/>
      <c r="AF310" s="215"/>
      <c r="AG310" s="215" t="s">
        <v>117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ht="22.5" outlineLevel="1" x14ac:dyDescent="0.2">
      <c r="A311" s="232"/>
      <c r="B311" s="233"/>
      <c r="C311" s="264" t="s">
        <v>438</v>
      </c>
      <c r="D311" s="237"/>
      <c r="E311" s="238">
        <v>3.3193600000000001</v>
      </c>
      <c r="F311" s="235"/>
      <c r="G311" s="235"/>
      <c r="H311" s="235"/>
      <c r="I311" s="235"/>
      <c r="J311" s="235"/>
      <c r="K311" s="235"/>
      <c r="L311" s="235"/>
      <c r="M311" s="235"/>
      <c r="N311" s="235"/>
      <c r="O311" s="235"/>
      <c r="P311" s="235"/>
      <c r="Q311" s="235"/>
      <c r="R311" s="235"/>
      <c r="S311" s="235"/>
      <c r="T311" s="235"/>
      <c r="U311" s="235"/>
      <c r="V311" s="235"/>
      <c r="W311" s="235"/>
      <c r="X311" s="235"/>
      <c r="Y311" s="215"/>
      <c r="Z311" s="215"/>
      <c r="AA311" s="215"/>
      <c r="AB311" s="215"/>
      <c r="AC311" s="215"/>
      <c r="AD311" s="215"/>
      <c r="AE311" s="215"/>
      <c r="AF311" s="215"/>
      <c r="AG311" s="215" t="s">
        <v>117</v>
      </c>
      <c r="AH311" s="215">
        <v>0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ht="33.75" outlineLevel="1" x14ac:dyDescent="0.2">
      <c r="A312" s="232"/>
      <c r="B312" s="233"/>
      <c r="C312" s="264" t="s">
        <v>439</v>
      </c>
      <c r="D312" s="237"/>
      <c r="E312" s="238">
        <v>1.1879999999999999</v>
      </c>
      <c r="F312" s="235"/>
      <c r="G312" s="235"/>
      <c r="H312" s="235"/>
      <c r="I312" s="235"/>
      <c r="J312" s="235"/>
      <c r="K312" s="235"/>
      <c r="L312" s="235"/>
      <c r="M312" s="235"/>
      <c r="N312" s="235"/>
      <c r="O312" s="235"/>
      <c r="P312" s="235"/>
      <c r="Q312" s="235"/>
      <c r="R312" s="235"/>
      <c r="S312" s="235"/>
      <c r="T312" s="235"/>
      <c r="U312" s="235"/>
      <c r="V312" s="235"/>
      <c r="W312" s="235"/>
      <c r="X312" s="235"/>
      <c r="Y312" s="215"/>
      <c r="Z312" s="215"/>
      <c r="AA312" s="215"/>
      <c r="AB312" s="215"/>
      <c r="AC312" s="215"/>
      <c r="AD312" s="215"/>
      <c r="AE312" s="215"/>
      <c r="AF312" s="215"/>
      <c r="AG312" s="215" t="s">
        <v>117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1" x14ac:dyDescent="0.2">
      <c r="A313" s="232"/>
      <c r="B313" s="233"/>
      <c r="C313" s="264" t="s">
        <v>436</v>
      </c>
      <c r="D313" s="237"/>
      <c r="E313" s="238"/>
      <c r="F313" s="235"/>
      <c r="G313" s="235"/>
      <c r="H313" s="235"/>
      <c r="I313" s="235"/>
      <c r="J313" s="235"/>
      <c r="K313" s="235"/>
      <c r="L313" s="235"/>
      <c r="M313" s="235"/>
      <c r="N313" s="235"/>
      <c r="O313" s="235"/>
      <c r="P313" s="235"/>
      <c r="Q313" s="235"/>
      <c r="R313" s="235"/>
      <c r="S313" s="235"/>
      <c r="T313" s="235"/>
      <c r="U313" s="235"/>
      <c r="V313" s="235"/>
      <c r="W313" s="235"/>
      <c r="X313" s="235"/>
      <c r="Y313" s="215"/>
      <c r="Z313" s="215"/>
      <c r="AA313" s="215"/>
      <c r="AB313" s="215"/>
      <c r="AC313" s="215"/>
      <c r="AD313" s="215"/>
      <c r="AE313" s="215"/>
      <c r="AF313" s="215"/>
      <c r="AG313" s="215" t="s">
        <v>117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1" x14ac:dyDescent="0.2">
      <c r="A314" s="232"/>
      <c r="B314" s="233"/>
      <c r="C314" s="264" t="s">
        <v>440</v>
      </c>
      <c r="D314" s="237"/>
      <c r="E314" s="238"/>
      <c r="F314" s="235"/>
      <c r="G314" s="235"/>
      <c r="H314" s="235"/>
      <c r="I314" s="235"/>
      <c r="J314" s="235"/>
      <c r="K314" s="235"/>
      <c r="L314" s="235"/>
      <c r="M314" s="235"/>
      <c r="N314" s="235"/>
      <c r="O314" s="235"/>
      <c r="P314" s="235"/>
      <c r="Q314" s="235"/>
      <c r="R314" s="235"/>
      <c r="S314" s="235"/>
      <c r="T314" s="235"/>
      <c r="U314" s="235"/>
      <c r="V314" s="235"/>
      <c r="W314" s="235"/>
      <c r="X314" s="235"/>
      <c r="Y314" s="215"/>
      <c r="Z314" s="215"/>
      <c r="AA314" s="215"/>
      <c r="AB314" s="215"/>
      <c r="AC314" s="215"/>
      <c r="AD314" s="215"/>
      <c r="AE314" s="215"/>
      <c r="AF314" s="215"/>
      <c r="AG314" s="215" t="s">
        <v>117</v>
      </c>
      <c r="AH314" s="215">
        <v>0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ht="22.5" outlineLevel="1" x14ac:dyDescent="0.2">
      <c r="A315" s="232"/>
      <c r="B315" s="233"/>
      <c r="C315" s="264" t="s">
        <v>441</v>
      </c>
      <c r="D315" s="237"/>
      <c r="E315" s="238">
        <v>2.0740500000000002</v>
      </c>
      <c r="F315" s="235"/>
      <c r="G315" s="235"/>
      <c r="H315" s="235"/>
      <c r="I315" s="235"/>
      <c r="J315" s="235"/>
      <c r="K315" s="235"/>
      <c r="L315" s="235"/>
      <c r="M315" s="235"/>
      <c r="N315" s="235"/>
      <c r="O315" s="235"/>
      <c r="P315" s="235"/>
      <c r="Q315" s="235"/>
      <c r="R315" s="235"/>
      <c r="S315" s="235"/>
      <c r="T315" s="235"/>
      <c r="U315" s="235"/>
      <c r="V315" s="235"/>
      <c r="W315" s="235"/>
      <c r="X315" s="235"/>
      <c r="Y315" s="215"/>
      <c r="Z315" s="215"/>
      <c r="AA315" s="215"/>
      <c r="AB315" s="215"/>
      <c r="AC315" s="215"/>
      <c r="AD315" s="215"/>
      <c r="AE315" s="215"/>
      <c r="AF315" s="215"/>
      <c r="AG315" s="215" t="s">
        <v>117</v>
      </c>
      <c r="AH315" s="215">
        <v>0</v>
      </c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1" x14ac:dyDescent="0.2">
      <c r="A316" s="232"/>
      <c r="B316" s="233"/>
      <c r="C316" s="264" t="s">
        <v>442</v>
      </c>
      <c r="D316" s="237"/>
      <c r="E316" s="238">
        <v>8.2962000000000007</v>
      </c>
      <c r="F316" s="235"/>
      <c r="G316" s="235"/>
      <c r="H316" s="235"/>
      <c r="I316" s="235"/>
      <c r="J316" s="235"/>
      <c r="K316" s="235"/>
      <c r="L316" s="235"/>
      <c r="M316" s="235"/>
      <c r="N316" s="235"/>
      <c r="O316" s="235"/>
      <c r="P316" s="235"/>
      <c r="Q316" s="235"/>
      <c r="R316" s="235"/>
      <c r="S316" s="235"/>
      <c r="T316" s="235"/>
      <c r="U316" s="235"/>
      <c r="V316" s="235"/>
      <c r="W316" s="235"/>
      <c r="X316" s="235"/>
      <c r="Y316" s="215"/>
      <c r="Z316" s="215"/>
      <c r="AA316" s="215"/>
      <c r="AB316" s="215"/>
      <c r="AC316" s="215"/>
      <c r="AD316" s="215"/>
      <c r="AE316" s="215"/>
      <c r="AF316" s="215"/>
      <c r="AG316" s="215" t="s">
        <v>117</v>
      </c>
      <c r="AH316" s="215">
        <v>0</v>
      </c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1" x14ac:dyDescent="0.2">
      <c r="A317" s="232"/>
      <c r="B317" s="233"/>
      <c r="C317" s="264" t="s">
        <v>436</v>
      </c>
      <c r="D317" s="237"/>
      <c r="E317" s="238"/>
      <c r="F317" s="235"/>
      <c r="G317" s="235"/>
      <c r="H317" s="235"/>
      <c r="I317" s="235"/>
      <c r="J317" s="235"/>
      <c r="K317" s="235"/>
      <c r="L317" s="235"/>
      <c r="M317" s="235"/>
      <c r="N317" s="235"/>
      <c r="O317" s="235"/>
      <c r="P317" s="235"/>
      <c r="Q317" s="235"/>
      <c r="R317" s="235"/>
      <c r="S317" s="235"/>
      <c r="T317" s="235"/>
      <c r="U317" s="235"/>
      <c r="V317" s="235"/>
      <c r="W317" s="235"/>
      <c r="X317" s="235"/>
      <c r="Y317" s="215"/>
      <c r="Z317" s="215"/>
      <c r="AA317" s="215"/>
      <c r="AB317" s="215"/>
      <c r="AC317" s="215"/>
      <c r="AD317" s="215"/>
      <c r="AE317" s="215"/>
      <c r="AF317" s="215"/>
      <c r="AG317" s="215" t="s">
        <v>117</v>
      </c>
      <c r="AH317" s="215">
        <v>0</v>
      </c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 x14ac:dyDescent="0.2">
      <c r="A318" s="232"/>
      <c r="B318" s="233"/>
      <c r="C318" s="264" t="s">
        <v>443</v>
      </c>
      <c r="D318" s="237"/>
      <c r="E318" s="238">
        <v>0.82984000000000002</v>
      </c>
      <c r="F318" s="235"/>
      <c r="G318" s="235"/>
      <c r="H318" s="235"/>
      <c r="I318" s="235"/>
      <c r="J318" s="235"/>
      <c r="K318" s="235"/>
      <c r="L318" s="235"/>
      <c r="M318" s="235"/>
      <c r="N318" s="235"/>
      <c r="O318" s="235"/>
      <c r="P318" s="235"/>
      <c r="Q318" s="235"/>
      <c r="R318" s="235"/>
      <c r="S318" s="235"/>
      <c r="T318" s="235"/>
      <c r="U318" s="235"/>
      <c r="V318" s="235"/>
      <c r="W318" s="235"/>
      <c r="X318" s="235"/>
      <c r="Y318" s="215"/>
      <c r="Z318" s="215"/>
      <c r="AA318" s="215"/>
      <c r="AB318" s="215"/>
      <c r="AC318" s="215"/>
      <c r="AD318" s="215"/>
      <c r="AE318" s="215"/>
      <c r="AF318" s="215"/>
      <c r="AG318" s="215" t="s">
        <v>117</v>
      </c>
      <c r="AH318" s="215">
        <v>0</v>
      </c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1" x14ac:dyDescent="0.2">
      <c r="A319" s="232"/>
      <c r="B319" s="233"/>
      <c r="C319" s="264" t="s">
        <v>444</v>
      </c>
      <c r="D319" s="237"/>
      <c r="E319" s="238">
        <v>1.16178</v>
      </c>
      <c r="F319" s="235"/>
      <c r="G319" s="235"/>
      <c r="H319" s="235"/>
      <c r="I319" s="235"/>
      <c r="J319" s="235"/>
      <c r="K319" s="235"/>
      <c r="L319" s="235"/>
      <c r="M319" s="235"/>
      <c r="N319" s="235"/>
      <c r="O319" s="235"/>
      <c r="P319" s="235"/>
      <c r="Q319" s="235"/>
      <c r="R319" s="235"/>
      <c r="S319" s="235"/>
      <c r="T319" s="235"/>
      <c r="U319" s="235"/>
      <c r="V319" s="235"/>
      <c r="W319" s="235"/>
      <c r="X319" s="235"/>
      <c r="Y319" s="215"/>
      <c r="Z319" s="215"/>
      <c r="AA319" s="215"/>
      <c r="AB319" s="215"/>
      <c r="AC319" s="215"/>
      <c r="AD319" s="215"/>
      <c r="AE319" s="215"/>
      <c r="AF319" s="215"/>
      <c r="AG319" s="215" t="s">
        <v>117</v>
      </c>
      <c r="AH319" s="215">
        <v>0</v>
      </c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1" x14ac:dyDescent="0.2">
      <c r="A320" s="232"/>
      <c r="B320" s="233"/>
      <c r="C320" s="264" t="s">
        <v>436</v>
      </c>
      <c r="D320" s="237"/>
      <c r="E320" s="238"/>
      <c r="F320" s="235"/>
      <c r="G320" s="235"/>
      <c r="H320" s="235"/>
      <c r="I320" s="235"/>
      <c r="J320" s="235"/>
      <c r="K320" s="235"/>
      <c r="L320" s="235"/>
      <c r="M320" s="235"/>
      <c r="N320" s="235"/>
      <c r="O320" s="235"/>
      <c r="P320" s="235"/>
      <c r="Q320" s="235"/>
      <c r="R320" s="235"/>
      <c r="S320" s="235"/>
      <c r="T320" s="235"/>
      <c r="U320" s="235"/>
      <c r="V320" s="235"/>
      <c r="W320" s="235"/>
      <c r="X320" s="235"/>
      <c r="Y320" s="215"/>
      <c r="Z320" s="215"/>
      <c r="AA320" s="215"/>
      <c r="AB320" s="215"/>
      <c r="AC320" s="215"/>
      <c r="AD320" s="215"/>
      <c r="AE320" s="215"/>
      <c r="AF320" s="215"/>
      <c r="AG320" s="215" t="s">
        <v>117</v>
      </c>
      <c r="AH320" s="215">
        <v>0</v>
      </c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ht="22.5" outlineLevel="1" x14ac:dyDescent="0.2">
      <c r="A321" s="232"/>
      <c r="B321" s="233"/>
      <c r="C321" s="264" t="s">
        <v>445</v>
      </c>
      <c r="D321" s="237"/>
      <c r="E321" s="238">
        <v>3.99</v>
      </c>
      <c r="F321" s="235"/>
      <c r="G321" s="235"/>
      <c r="H321" s="235"/>
      <c r="I321" s="235"/>
      <c r="J321" s="235"/>
      <c r="K321" s="235"/>
      <c r="L321" s="235"/>
      <c r="M321" s="235"/>
      <c r="N321" s="235"/>
      <c r="O321" s="235"/>
      <c r="P321" s="235"/>
      <c r="Q321" s="235"/>
      <c r="R321" s="235"/>
      <c r="S321" s="235"/>
      <c r="T321" s="235"/>
      <c r="U321" s="235"/>
      <c r="V321" s="235"/>
      <c r="W321" s="235"/>
      <c r="X321" s="235"/>
      <c r="Y321" s="215"/>
      <c r="Z321" s="215"/>
      <c r="AA321" s="215"/>
      <c r="AB321" s="215"/>
      <c r="AC321" s="215"/>
      <c r="AD321" s="215"/>
      <c r="AE321" s="215"/>
      <c r="AF321" s="215"/>
      <c r="AG321" s="215" t="s">
        <v>117</v>
      </c>
      <c r="AH321" s="215">
        <v>0</v>
      </c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1" x14ac:dyDescent="0.2">
      <c r="A322" s="248">
        <v>89</v>
      </c>
      <c r="B322" s="249" t="s">
        <v>446</v>
      </c>
      <c r="C322" s="263" t="s">
        <v>447</v>
      </c>
      <c r="D322" s="250" t="s">
        <v>368</v>
      </c>
      <c r="E322" s="251">
        <v>303.11092000000002</v>
      </c>
      <c r="F322" s="252"/>
      <c r="G322" s="253">
        <f>ROUND(E322*F322,2)</f>
        <v>0</v>
      </c>
      <c r="H322" s="236"/>
      <c r="I322" s="235">
        <f>ROUND(E322*H322,2)</f>
        <v>0</v>
      </c>
      <c r="J322" s="236"/>
      <c r="K322" s="235">
        <f>ROUND(E322*J322,2)</f>
        <v>0</v>
      </c>
      <c r="L322" s="235">
        <v>21</v>
      </c>
      <c r="M322" s="235">
        <f>G322*(1+L322/100)</f>
        <v>0</v>
      </c>
      <c r="N322" s="235">
        <v>0</v>
      </c>
      <c r="O322" s="235">
        <f>ROUND(E322*N322,2)</f>
        <v>0</v>
      </c>
      <c r="P322" s="235">
        <v>0</v>
      </c>
      <c r="Q322" s="235">
        <f>ROUND(E322*P322,2)</f>
        <v>0</v>
      </c>
      <c r="R322" s="235"/>
      <c r="S322" s="235" t="s">
        <v>113</v>
      </c>
      <c r="T322" s="235" t="s">
        <v>113</v>
      </c>
      <c r="U322" s="235">
        <v>0</v>
      </c>
      <c r="V322" s="235">
        <f>ROUND(E322*U322,2)</f>
        <v>0</v>
      </c>
      <c r="W322" s="235"/>
      <c r="X322" s="235" t="s">
        <v>114</v>
      </c>
      <c r="Y322" s="215"/>
      <c r="Z322" s="215"/>
      <c r="AA322" s="215"/>
      <c r="AB322" s="215"/>
      <c r="AC322" s="215"/>
      <c r="AD322" s="215"/>
      <c r="AE322" s="215"/>
      <c r="AF322" s="215"/>
      <c r="AG322" s="215" t="s">
        <v>115</v>
      </c>
      <c r="AH322" s="215"/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ht="22.5" outlineLevel="1" x14ac:dyDescent="0.2">
      <c r="A323" s="232"/>
      <c r="B323" s="233"/>
      <c r="C323" s="264" t="s">
        <v>433</v>
      </c>
      <c r="D323" s="237"/>
      <c r="E323" s="238"/>
      <c r="F323" s="235"/>
      <c r="G323" s="235"/>
      <c r="H323" s="235"/>
      <c r="I323" s="235"/>
      <c r="J323" s="235"/>
      <c r="K323" s="235"/>
      <c r="L323" s="235"/>
      <c r="M323" s="235"/>
      <c r="N323" s="235"/>
      <c r="O323" s="235"/>
      <c r="P323" s="235"/>
      <c r="Q323" s="235"/>
      <c r="R323" s="235"/>
      <c r="S323" s="235"/>
      <c r="T323" s="235"/>
      <c r="U323" s="235"/>
      <c r="V323" s="235"/>
      <c r="W323" s="235"/>
      <c r="X323" s="235"/>
      <c r="Y323" s="215"/>
      <c r="Z323" s="215"/>
      <c r="AA323" s="215"/>
      <c r="AB323" s="215"/>
      <c r="AC323" s="215"/>
      <c r="AD323" s="215"/>
      <c r="AE323" s="215"/>
      <c r="AF323" s="215"/>
      <c r="AG323" s="215" t="s">
        <v>117</v>
      </c>
      <c r="AH323" s="215">
        <v>0</v>
      </c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1" x14ac:dyDescent="0.2">
      <c r="A324" s="232"/>
      <c r="B324" s="233"/>
      <c r="C324" s="264" t="s">
        <v>448</v>
      </c>
      <c r="D324" s="237"/>
      <c r="E324" s="238">
        <v>9.0719999999999992</v>
      </c>
      <c r="F324" s="235"/>
      <c r="G324" s="235"/>
      <c r="H324" s="235"/>
      <c r="I324" s="235"/>
      <c r="J324" s="235"/>
      <c r="K324" s="235"/>
      <c r="L324" s="235"/>
      <c r="M324" s="235"/>
      <c r="N324" s="235"/>
      <c r="O324" s="235"/>
      <c r="P324" s="235"/>
      <c r="Q324" s="235"/>
      <c r="R324" s="235"/>
      <c r="S324" s="235"/>
      <c r="T324" s="235"/>
      <c r="U324" s="235"/>
      <c r="V324" s="235"/>
      <c r="W324" s="235"/>
      <c r="X324" s="235"/>
      <c r="Y324" s="215"/>
      <c r="Z324" s="215"/>
      <c r="AA324" s="215"/>
      <c r="AB324" s="215"/>
      <c r="AC324" s="215"/>
      <c r="AD324" s="215"/>
      <c r="AE324" s="215"/>
      <c r="AF324" s="215"/>
      <c r="AG324" s="215" t="s">
        <v>117</v>
      </c>
      <c r="AH324" s="215">
        <v>0</v>
      </c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1" x14ac:dyDescent="0.2">
      <c r="A325" s="232"/>
      <c r="B325" s="233"/>
      <c r="C325" s="264" t="s">
        <v>449</v>
      </c>
      <c r="D325" s="237"/>
      <c r="E325" s="238">
        <v>31.046399999999998</v>
      </c>
      <c r="F325" s="235"/>
      <c r="G325" s="235"/>
      <c r="H325" s="235"/>
      <c r="I325" s="235"/>
      <c r="J325" s="235"/>
      <c r="K325" s="235"/>
      <c r="L325" s="235"/>
      <c r="M325" s="235"/>
      <c r="N325" s="235"/>
      <c r="O325" s="235"/>
      <c r="P325" s="235"/>
      <c r="Q325" s="235"/>
      <c r="R325" s="235"/>
      <c r="S325" s="235"/>
      <c r="T325" s="235"/>
      <c r="U325" s="235"/>
      <c r="V325" s="235"/>
      <c r="W325" s="235"/>
      <c r="X325" s="235"/>
      <c r="Y325" s="215"/>
      <c r="Z325" s="215"/>
      <c r="AA325" s="215"/>
      <c r="AB325" s="215"/>
      <c r="AC325" s="215"/>
      <c r="AD325" s="215"/>
      <c r="AE325" s="215"/>
      <c r="AF325" s="215"/>
      <c r="AG325" s="215" t="s">
        <v>117</v>
      </c>
      <c r="AH325" s="215">
        <v>0</v>
      </c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1" x14ac:dyDescent="0.2">
      <c r="A326" s="232"/>
      <c r="B326" s="233"/>
      <c r="C326" s="264" t="s">
        <v>436</v>
      </c>
      <c r="D326" s="237"/>
      <c r="E326" s="238"/>
      <c r="F326" s="235"/>
      <c r="G326" s="235"/>
      <c r="H326" s="235"/>
      <c r="I326" s="235"/>
      <c r="J326" s="235"/>
      <c r="K326" s="235"/>
      <c r="L326" s="235"/>
      <c r="M326" s="235"/>
      <c r="N326" s="235"/>
      <c r="O326" s="235"/>
      <c r="P326" s="235"/>
      <c r="Q326" s="235"/>
      <c r="R326" s="235"/>
      <c r="S326" s="235"/>
      <c r="T326" s="235"/>
      <c r="U326" s="235"/>
      <c r="V326" s="235"/>
      <c r="W326" s="235"/>
      <c r="X326" s="235"/>
      <c r="Y326" s="215"/>
      <c r="Z326" s="215"/>
      <c r="AA326" s="215"/>
      <c r="AB326" s="215"/>
      <c r="AC326" s="215"/>
      <c r="AD326" s="215"/>
      <c r="AE326" s="215"/>
      <c r="AF326" s="215"/>
      <c r="AG326" s="215" t="s">
        <v>117</v>
      </c>
      <c r="AH326" s="215">
        <v>0</v>
      </c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ht="22.5" outlineLevel="1" x14ac:dyDescent="0.2">
      <c r="A327" s="232"/>
      <c r="B327" s="233"/>
      <c r="C327" s="264" t="s">
        <v>450</v>
      </c>
      <c r="D327" s="237"/>
      <c r="E327" s="238">
        <v>10.86336</v>
      </c>
      <c r="F327" s="235"/>
      <c r="G327" s="235"/>
      <c r="H327" s="235"/>
      <c r="I327" s="235"/>
      <c r="J327" s="235"/>
      <c r="K327" s="235"/>
      <c r="L327" s="235"/>
      <c r="M327" s="235"/>
      <c r="N327" s="235"/>
      <c r="O327" s="235"/>
      <c r="P327" s="235"/>
      <c r="Q327" s="235"/>
      <c r="R327" s="235"/>
      <c r="S327" s="235"/>
      <c r="T327" s="235"/>
      <c r="U327" s="235"/>
      <c r="V327" s="235"/>
      <c r="W327" s="235"/>
      <c r="X327" s="235"/>
      <c r="Y327" s="215"/>
      <c r="Z327" s="215"/>
      <c r="AA327" s="215"/>
      <c r="AB327" s="215"/>
      <c r="AC327" s="215"/>
      <c r="AD327" s="215"/>
      <c r="AE327" s="215"/>
      <c r="AF327" s="215"/>
      <c r="AG327" s="215" t="s">
        <v>117</v>
      </c>
      <c r="AH327" s="215">
        <v>0</v>
      </c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ht="22.5" outlineLevel="1" x14ac:dyDescent="0.2">
      <c r="A328" s="232"/>
      <c r="B328" s="233"/>
      <c r="C328" s="264" t="s">
        <v>451</v>
      </c>
      <c r="D328" s="237"/>
      <c r="E328" s="238">
        <v>46.471040000000002</v>
      </c>
      <c r="F328" s="235"/>
      <c r="G328" s="235"/>
      <c r="H328" s="235"/>
      <c r="I328" s="235"/>
      <c r="J328" s="235"/>
      <c r="K328" s="235"/>
      <c r="L328" s="235"/>
      <c r="M328" s="235"/>
      <c r="N328" s="235"/>
      <c r="O328" s="235"/>
      <c r="P328" s="235"/>
      <c r="Q328" s="235"/>
      <c r="R328" s="235"/>
      <c r="S328" s="235"/>
      <c r="T328" s="235"/>
      <c r="U328" s="235"/>
      <c r="V328" s="235"/>
      <c r="W328" s="235"/>
      <c r="X328" s="235"/>
      <c r="Y328" s="215"/>
      <c r="Z328" s="215"/>
      <c r="AA328" s="215"/>
      <c r="AB328" s="215"/>
      <c r="AC328" s="215"/>
      <c r="AD328" s="215"/>
      <c r="AE328" s="215"/>
      <c r="AF328" s="215"/>
      <c r="AG328" s="215" t="s">
        <v>117</v>
      </c>
      <c r="AH328" s="215">
        <v>0</v>
      </c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ht="33.75" outlineLevel="1" x14ac:dyDescent="0.2">
      <c r="A329" s="232"/>
      <c r="B329" s="233"/>
      <c r="C329" s="264" t="s">
        <v>452</v>
      </c>
      <c r="D329" s="237"/>
      <c r="E329" s="238">
        <v>16.632000000000001</v>
      </c>
      <c r="F329" s="235"/>
      <c r="G329" s="235"/>
      <c r="H329" s="235"/>
      <c r="I329" s="235"/>
      <c r="J329" s="235"/>
      <c r="K329" s="235"/>
      <c r="L329" s="235"/>
      <c r="M329" s="235"/>
      <c r="N329" s="235"/>
      <c r="O329" s="235"/>
      <c r="P329" s="235"/>
      <c r="Q329" s="235"/>
      <c r="R329" s="235"/>
      <c r="S329" s="235"/>
      <c r="T329" s="235"/>
      <c r="U329" s="235"/>
      <c r="V329" s="235"/>
      <c r="W329" s="235"/>
      <c r="X329" s="235"/>
      <c r="Y329" s="215"/>
      <c r="Z329" s="215"/>
      <c r="AA329" s="215"/>
      <c r="AB329" s="215"/>
      <c r="AC329" s="215"/>
      <c r="AD329" s="215"/>
      <c r="AE329" s="215"/>
      <c r="AF329" s="215"/>
      <c r="AG329" s="215" t="s">
        <v>117</v>
      </c>
      <c r="AH329" s="215">
        <v>0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1" x14ac:dyDescent="0.2">
      <c r="A330" s="232"/>
      <c r="B330" s="233"/>
      <c r="C330" s="264" t="s">
        <v>436</v>
      </c>
      <c r="D330" s="237"/>
      <c r="E330" s="238"/>
      <c r="F330" s="235"/>
      <c r="G330" s="235"/>
      <c r="H330" s="235"/>
      <c r="I330" s="235"/>
      <c r="J330" s="235"/>
      <c r="K330" s="235"/>
      <c r="L330" s="235"/>
      <c r="M330" s="235"/>
      <c r="N330" s="235"/>
      <c r="O330" s="235"/>
      <c r="P330" s="235"/>
      <c r="Q330" s="235"/>
      <c r="R330" s="235"/>
      <c r="S330" s="235"/>
      <c r="T330" s="235"/>
      <c r="U330" s="235"/>
      <c r="V330" s="235"/>
      <c r="W330" s="235"/>
      <c r="X330" s="235"/>
      <c r="Y330" s="215"/>
      <c r="Z330" s="215"/>
      <c r="AA330" s="215"/>
      <c r="AB330" s="215"/>
      <c r="AC330" s="215"/>
      <c r="AD330" s="215"/>
      <c r="AE330" s="215"/>
      <c r="AF330" s="215"/>
      <c r="AG330" s="215" t="s">
        <v>117</v>
      </c>
      <c r="AH330" s="215">
        <v>0</v>
      </c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outlineLevel="1" x14ac:dyDescent="0.2">
      <c r="A331" s="232"/>
      <c r="B331" s="233"/>
      <c r="C331" s="264" t="s">
        <v>440</v>
      </c>
      <c r="D331" s="237"/>
      <c r="E331" s="238"/>
      <c r="F331" s="235"/>
      <c r="G331" s="235"/>
      <c r="H331" s="235"/>
      <c r="I331" s="235"/>
      <c r="J331" s="235"/>
      <c r="K331" s="235"/>
      <c r="L331" s="235"/>
      <c r="M331" s="235"/>
      <c r="N331" s="235"/>
      <c r="O331" s="235"/>
      <c r="P331" s="235"/>
      <c r="Q331" s="235"/>
      <c r="R331" s="235"/>
      <c r="S331" s="235"/>
      <c r="T331" s="235"/>
      <c r="U331" s="235"/>
      <c r="V331" s="235"/>
      <c r="W331" s="235"/>
      <c r="X331" s="235"/>
      <c r="Y331" s="215"/>
      <c r="Z331" s="215"/>
      <c r="AA331" s="215"/>
      <c r="AB331" s="215"/>
      <c r="AC331" s="215"/>
      <c r="AD331" s="215"/>
      <c r="AE331" s="215"/>
      <c r="AF331" s="215"/>
      <c r="AG331" s="215" t="s">
        <v>117</v>
      </c>
      <c r="AH331" s="215">
        <v>0</v>
      </c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ht="22.5" outlineLevel="1" x14ac:dyDescent="0.2">
      <c r="A332" s="232"/>
      <c r="B332" s="233"/>
      <c r="C332" s="264" t="s">
        <v>453</v>
      </c>
      <c r="D332" s="237"/>
      <c r="E332" s="238">
        <v>29.0367</v>
      </c>
      <c r="F332" s="235"/>
      <c r="G332" s="235"/>
      <c r="H332" s="235"/>
      <c r="I332" s="235"/>
      <c r="J332" s="235"/>
      <c r="K332" s="235"/>
      <c r="L332" s="235"/>
      <c r="M332" s="235"/>
      <c r="N332" s="235"/>
      <c r="O332" s="235"/>
      <c r="P332" s="235"/>
      <c r="Q332" s="235"/>
      <c r="R332" s="235"/>
      <c r="S332" s="235"/>
      <c r="T332" s="235"/>
      <c r="U332" s="235"/>
      <c r="V332" s="235"/>
      <c r="W332" s="235"/>
      <c r="X332" s="235"/>
      <c r="Y332" s="215"/>
      <c r="Z332" s="215"/>
      <c r="AA332" s="215"/>
      <c r="AB332" s="215"/>
      <c r="AC332" s="215"/>
      <c r="AD332" s="215"/>
      <c r="AE332" s="215"/>
      <c r="AF332" s="215"/>
      <c r="AG332" s="215" t="s">
        <v>117</v>
      </c>
      <c r="AH332" s="215">
        <v>0</v>
      </c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1" x14ac:dyDescent="0.2">
      <c r="A333" s="232"/>
      <c r="B333" s="233"/>
      <c r="C333" s="264" t="s">
        <v>454</v>
      </c>
      <c r="D333" s="237"/>
      <c r="E333" s="238">
        <v>116.1468</v>
      </c>
      <c r="F333" s="235"/>
      <c r="G333" s="235"/>
      <c r="H333" s="235"/>
      <c r="I333" s="235"/>
      <c r="J333" s="235"/>
      <c r="K333" s="235"/>
      <c r="L333" s="235"/>
      <c r="M333" s="235"/>
      <c r="N333" s="235"/>
      <c r="O333" s="235"/>
      <c r="P333" s="235"/>
      <c r="Q333" s="235"/>
      <c r="R333" s="235"/>
      <c r="S333" s="235"/>
      <c r="T333" s="235"/>
      <c r="U333" s="235"/>
      <c r="V333" s="235"/>
      <c r="W333" s="235"/>
      <c r="X333" s="235"/>
      <c r="Y333" s="215"/>
      <c r="Z333" s="215"/>
      <c r="AA333" s="215"/>
      <c r="AB333" s="215"/>
      <c r="AC333" s="215"/>
      <c r="AD333" s="215"/>
      <c r="AE333" s="215"/>
      <c r="AF333" s="215"/>
      <c r="AG333" s="215" t="s">
        <v>117</v>
      </c>
      <c r="AH333" s="215">
        <v>0</v>
      </c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1" x14ac:dyDescent="0.2">
      <c r="A334" s="232"/>
      <c r="B334" s="233"/>
      <c r="C334" s="264" t="s">
        <v>436</v>
      </c>
      <c r="D334" s="237"/>
      <c r="E334" s="238"/>
      <c r="F334" s="235"/>
      <c r="G334" s="235"/>
      <c r="H334" s="235"/>
      <c r="I334" s="235"/>
      <c r="J334" s="235"/>
      <c r="K334" s="235"/>
      <c r="L334" s="235"/>
      <c r="M334" s="235"/>
      <c r="N334" s="235"/>
      <c r="O334" s="235"/>
      <c r="P334" s="235"/>
      <c r="Q334" s="235"/>
      <c r="R334" s="235"/>
      <c r="S334" s="235"/>
      <c r="T334" s="235"/>
      <c r="U334" s="235"/>
      <c r="V334" s="235"/>
      <c r="W334" s="235"/>
      <c r="X334" s="235"/>
      <c r="Y334" s="215"/>
      <c r="Z334" s="215"/>
      <c r="AA334" s="215"/>
      <c r="AB334" s="215"/>
      <c r="AC334" s="215"/>
      <c r="AD334" s="215"/>
      <c r="AE334" s="215"/>
      <c r="AF334" s="215"/>
      <c r="AG334" s="215" t="s">
        <v>117</v>
      </c>
      <c r="AH334" s="215">
        <v>0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1" x14ac:dyDescent="0.2">
      <c r="A335" s="232"/>
      <c r="B335" s="233"/>
      <c r="C335" s="264" t="s">
        <v>455</v>
      </c>
      <c r="D335" s="237"/>
      <c r="E335" s="238">
        <v>11.617760000000001</v>
      </c>
      <c r="F335" s="235"/>
      <c r="G335" s="235"/>
      <c r="H335" s="235"/>
      <c r="I335" s="235"/>
      <c r="J335" s="235"/>
      <c r="K335" s="235"/>
      <c r="L335" s="235"/>
      <c r="M335" s="235"/>
      <c r="N335" s="235"/>
      <c r="O335" s="235"/>
      <c r="P335" s="235"/>
      <c r="Q335" s="235"/>
      <c r="R335" s="235"/>
      <c r="S335" s="235"/>
      <c r="T335" s="235"/>
      <c r="U335" s="235"/>
      <c r="V335" s="235"/>
      <c r="W335" s="235"/>
      <c r="X335" s="235"/>
      <c r="Y335" s="215"/>
      <c r="Z335" s="215"/>
      <c r="AA335" s="215"/>
      <c r="AB335" s="215"/>
      <c r="AC335" s="215"/>
      <c r="AD335" s="215"/>
      <c r="AE335" s="215"/>
      <c r="AF335" s="215"/>
      <c r="AG335" s="215" t="s">
        <v>117</v>
      </c>
      <c r="AH335" s="215">
        <v>0</v>
      </c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1" x14ac:dyDescent="0.2">
      <c r="A336" s="232"/>
      <c r="B336" s="233"/>
      <c r="C336" s="264" t="s">
        <v>456</v>
      </c>
      <c r="D336" s="237"/>
      <c r="E336" s="238">
        <v>16.264859999999999</v>
      </c>
      <c r="F336" s="235"/>
      <c r="G336" s="235"/>
      <c r="H336" s="235"/>
      <c r="I336" s="235"/>
      <c r="J336" s="235"/>
      <c r="K336" s="235"/>
      <c r="L336" s="235"/>
      <c r="M336" s="235"/>
      <c r="N336" s="235"/>
      <c r="O336" s="235"/>
      <c r="P336" s="235"/>
      <c r="Q336" s="235"/>
      <c r="R336" s="235"/>
      <c r="S336" s="235"/>
      <c r="T336" s="235"/>
      <c r="U336" s="235"/>
      <c r="V336" s="235"/>
      <c r="W336" s="235"/>
      <c r="X336" s="235"/>
      <c r="Y336" s="215"/>
      <c r="Z336" s="215"/>
      <c r="AA336" s="215"/>
      <c r="AB336" s="215"/>
      <c r="AC336" s="215"/>
      <c r="AD336" s="215"/>
      <c r="AE336" s="215"/>
      <c r="AF336" s="215"/>
      <c r="AG336" s="215" t="s">
        <v>117</v>
      </c>
      <c r="AH336" s="215">
        <v>0</v>
      </c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1" x14ac:dyDescent="0.2">
      <c r="A337" s="232"/>
      <c r="B337" s="233"/>
      <c r="C337" s="264" t="s">
        <v>436</v>
      </c>
      <c r="D337" s="237"/>
      <c r="E337" s="238"/>
      <c r="F337" s="235"/>
      <c r="G337" s="235"/>
      <c r="H337" s="235"/>
      <c r="I337" s="235"/>
      <c r="J337" s="235"/>
      <c r="K337" s="235"/>
      <c r="L337" s="235"/>
      <c r="M337" s="235"/>
      <c r="N337" s="235"/>
      <c r="O337" s="235"/>
      <c r="P337" s="235"/>
      <c r="Q337" s="235"/>
      <c r="R337" s="235"/>
      <c r="S337" s="235"/>
      <c r="T337" s="235"/>
      <c r="U337" s="235"/>
      <c r="V337" s="235"/>
      <c r="W337" s="235"/>
      <c r="X337" s="235"/>
      <c r="Y337" s="215"/>
      <c r="Z337" s="215"/>
      <c r="AA337" s="215"/>
      <c r="AB337" s="215"/>
      <c r="AC337" s="215"/>
      <c r="AD337" s="215"/>
      <c r="AE337" s="215"/>
      <c r="AF337" s="215"/>
      <c r="AG337" s="215" t="s">
        <v>117</v>
      </c>
      <c r="AH337" s="215">
        <v>0</v>
      </c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ht="22.5" outlineLevel="1" x14ac:dyDescent="0.2">
      <c r="A338" s="232"/>
      <c r="B338" s="233"/>
      <c r="C338" s="264" t="s">
        <v>457</v>
      </c>
      <c r="D338" s="237"/>
      <c r="E338" s="238">
        <v>15.96</v>
      </c>
      <c r="F338" s="235"/>
      <c r="G338" s="235"/>
      <c r="H338" s="235"/>
      <c r="I338" s="235"/>
      <c r="J338" s="235"/>
      <c r="K338" s="235"/>
      <c r="L338" s="235"/>
      <c r="M338" s="235"/>
      <c r="N338" s="235"/>
      <c r="O338" s="235"/>
      <c r="P338" s="235"/>
      <c r="Q338" s="235"/>
      <c r="R338" s="235"/>
      <c r="S338" s="235"/>
      <c r="T338" s="235"/>
      <c r="U338" s="235"/>
      <c r="V338" s="235"/>
      <c r="W338" s="235"/>
      <c r="X338" s="235"/>
      <c r="Y338" s="215"/>
      <c r="Z338" s="215"/>
      <c r="AA338" s="215"/>
      <c r="AB338" s="215"/>
      <c r="AC338" s="215"/>
      <c r="AD338" s="215"/>
      <c r="AE338" s="215"/>
      <c r="AF338" s="215"/>
      <c r="AG338" s="215" t="s">
        <v>117</v>
      </c>
      <c r="AH338" s="215">
        <v>0</v>
      </c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outlineLevel="1" x14ac:dyDescent="0.2">
      <c r="A339" s="248">
        <v>90</v>
      </c>
      <c r="B339" s="249" t="s">
        <v>458</v>
      </c>
      <c r="C339" s="263" t="s">
        <v>459</v>
      </c>
      <c r="D339" s="250" t="s">
        <v>368</v>
      </c>
      <c r="E339" s="251">
        <v>16.511279999999999</v>
      </c>
      <c r="F339" s="252"/>
      <c r="G339" s="253">
        <f>ROUND(E339*F339,2)</f>
        <v>0</v>
      </c>
      <c r="H339" s="236"/>
      <c r="I339" s="235">
        <f>ROUND(E339*H339,2)</f>
        <v>0</v>
      </c>
      <c r="J339" s="236"/>
      <c r="K339" s="235">
        <f>ROUND(E339*J339,2)</f>
        <v>0</v>
      </c>
      <c r="L339" s="235">
        <v>21</v>
      </c>
      <c r="M339" s="235">
        <f>G339*(1+L339/100)</f>
        <v>0</v>
      </c>
      <c r="N339" s="235">
        <v>0</v>
      </c>
      <c r="O339" s="235">
        <f>ROUND(E339*N339,2)</f>
        <v>0</v>
      </c>
      <c r="P339" s="235">
        <v>0</v>
      </c>
      <c r="Q339" s="235">
        <f>ROUND(E339*P339,2)</f>
        <v>0</v>
      </c>
      <c r="R339" s="235"/>
      <c r="S339" s="235" t="s">
        <v>113</v>
      </c>
      <c r="T339" s="235" t="s">
        <v>113</v>
      </c>
      <c r="U339" s="235">
        <v>0.69</v>
      </c>
      <c r="V339" s="235">
        <f>ROUND(E339*U339,2)</f>
        <v>11.39</v>
      </c>
      <c r="W339" s="235"/>
      <c r="X339" s="235" t="s">
        <v>114</v>
      </c>
      <c r="Y339" s="215"/>
      <c r="Z339" s="215"/>
      <c r="AA339" s="215"/>
      <c r="AB339" s="215"/>
      <c r="AC339" s="215"/>
      <c r="AD339" s="215"/>
      <c r="AE339" s="215"/>
      <c r="AF339" s="215"/>
      <c r="AG339" s="215" t="s">
        <v>115</v>
      </c>
      <c r="AH339" s="215"/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ht="22.5" outlineLevel="1" x14ac:dyDescent="0.2">
      <c r="A340" s="232"/>
      <c r="B340" s="233"/>
      <c r="C340" s="264" t="s">
        <v>433</v>
      </c>
      <c r="D340" s="237"/>
      <c r="E340" s="238"/>
      <c r="F340" s="235"/>
      <c r="G340" s="235"/>
      <c r="H340" s="235"/>
      <c r="I340" s="235"/>
      <c r="J340" s="235"/>
      <c r="K340" s="235"/>
      <c r="L340" s="235"/>
      <c r="M340" s="235"/>
      <c r="N340" s="235"/>
      <c r="O340" s="235"/>
      <c r="P340" s="235"/>
      <c r="Q340" s="235"/>
      <c r="R340" s="235"/>
      <c r="S340" s="235"/>
      <c r="T340" s="235"/>
      <c r="U340" s="235"/>
      <c r="V340" s="235"/>
      <c r="W340" s="235"/>
      <c r="X340" s="235"/>
      <c r="Y340" s="215"/>
      <c r="Z340" s="215"/>
      <c r="AA340" s="215"/>
      <c r="AB340" s="215"/>
      <c r="AC340" s="215"/>
      <c r="AD340" s="215"/>
      <c r="AE340" s="215"/>
      <c r="AF340" s="215"/>
      <c r="AG340" s="215" t="s">
        <v>117</v>
      </c>
      <c r="AH340" s="215">
        <v>0</v>
      </c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1" x14ac:dyDescent="0.2">
      <c r="A341" s="232"/>
      <c r="B341" s="233"/>
      <c r="C341" s="264" t="s">
        <v>460</v>
      </c>
      <c r="D341" s="237"/>
      <c r="E341" s="238">
        <v>2.24438</v>
      </c>
      <c r="F341" s="235"/>
      <c r="G341" s="235"/>
      <c r="H341" s="235"/>
      <c r="I341" s="235"/>
      <c r="J341" s="235"/>
      <c r="K341" s="235"/>
      <c r="L341" s="235"/>
      <c r="M341" s="235"/>
      <c r="N341" s="235"/>
      <c r="O341" s="235"/>
      <c r="P341" s="235"/>
      <c r="Q341" s="235"/>
      <c r="R341" s="235"/>
      <c r="S341" s="235"/>
      <c r="T341" s="235"/>
      <c r="U341" s="235"/>
      <c r="V341" s="235"/>
      <c r="W341" s="235"/>
      <c r="X341" s="235"/>
      <c r="Y341" s="215"/>
      <c r="Z341" s="215"/>
      <c r="AA341" s="215"/>
      <c r="AB341" s="215"/>
      <c r="AC341" s="215"/>
      <c r="AD341" s="215"/>
      <c r="AE341" s="215"/>
      <c r="AF341" s="215"/>
      <c r="AG341" s="215" t="s">
        <v>117</v>
      </c>
      <c r="AH341" s="215">
        <v>0</v>
      </c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1" x14ac:dyDescent="0.2">
      <c r="A342" s="232"/>
      <c r="B342" s="233"/>
      <c r="C342" s="264" t="s">
        <v>461</v>
      </c>
      <c r="D342" s="237"/>
      <c r="E342" s="238">
        <v>3.52</v>
      </c>
      <c r="F342" s="235"/>
      <c r="G342" s="235"/>
      <c r="H342" s="235"/>
      <c r="I342" s="235"/>
      <c r="J342" s="235"/>
      <c r="K342" s="235"/>
      <c r="L342" s="235"/>
      <c r="M342" s="235"/>
      <c r="N342" s="235"/>
      <c r="O342" s="235"/>
      <c r="P342" s="235"/>
      <c r="Q342" s="235"/>
      <c r="R342" s="235"/>
      <c r="S342" s="235"/>
      <c r="T342" s="235"/>
      <c r="U342" s="235"/>
      <c r="V342" s="235"/>
      <c r="W342" s="235"/>
      <c r="X342" s="235"/>
      <c r="Y342" s="215"/>
      <c r="Z342" s="215"/>
      <c r="AA342" s="215"/>
      <c r="AB342" s="215"/>
      <c r="AC342" s="215"/>
      <c r="AD342" s="215"/>
      <c r="AE342" s="215"/>
      <c r="AF342" s="215"/>
      <c r="AG342" s="215" t="s">
        <v>117</v>
      </c>
      <c r="AH342" s="215">
        <v>0</v>
      </c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1" x14ac:dyDescent="0.2">
      <c r="A343" s="232"/>
      <c r="B343" s="233"/>
      <c r="C343" s="264" t="s">
        <v>462</v>
      </c>
      <c r="D343" s="237"/>
      <c r="E343" s="238">
        <v>10.1844</v>
      </c>
      <c r="F343" s="235"/>
      <c r="G343" s="235"/>
      <c r="H343" s="235"/>
      <c r="I343" s="235"/>
      <c r="J343" s="235"/>
      <c r="K343" s="235"/>
      <c r="L343" s="235"/>
      <c r="M343" s="235"/>
      <c r="N343" s="235"/>
      <c r="O343" s="235"/>
      <c r="P343" s="235"/>
      <c r="Q343" s="235"/>
      <c r="R343" s="235"/>
      <c r="S343" s="235"/>
      <c r="T343" s="235"/>
      <c r="U343" s="235"/>
      <c r="V343" s="235"/>
      <c r="W343" s="235"/>
      <c r="X343" s="235"/>
      <c r="Y343" s="215"/>
      <c r="Z343" s="215"/>
      <c r="AA343" s="215"/>
      <c r="AB343" s="215"/>
      <c r="AC343" s="215"/>
      <c r="AD343" s="215"/>
      <c r="AE343" s="215"/>
      <c r="AF343" s="215"/>
      <c r="AG343" s="215" t="s">
        <v>117</v>
      </c>
      <c r="AH343" s="215">
        <v>0</v>
      </c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1" x14ac:dyDescent="0.2">
      <c r="A344" s="232"/>
      <c r="B344" s="233"/>
      <c r="C344" s="264" t="s">
        <v>463</v>
      </c>
      <c r="D344" s="237"/>
      <c r="E344" s="238">
        <v>0.5625</v>
      </c>
      <c r="F344" s="235"/>
      <c r="G344" s="235"/>
      <c r="H344" s="235"/>
      <c r="I344" s="235"/>
      <c r="J344" s="235"/>
      <c r="K344" s="235"/>
      <c r="L344" s="235"/>
      <c r="M344" s="235"/>
      <c r="N344" s="235"/>
      <c r="O344" s="235"/>
      <c r="P344" s="235"/>
      <c r="Q344" s="235"/>
      <c r="R344" s="235"/>
      <c r="S344" s="235"/>
      <c r="T344" s="235"/>
      <c r="U344" s="235"/>
      <c r="V344" s="235"/>
      <c r="W344" s="235"/>
      <c r="X344" s="235"/>
      <c r="Y344" s="215"/>
      <c r="Z344" s="215"/>
      <c r="AA344" s="215"/>
      <c r="AB344" s="215"/>
      <c r="AC344" s="215"/>
      <c r="AD344" s="215"/>
      <c r="AE344" s="215"/>
      <c r="AF344" s="215"/>
      <c r="AG344" s="215" t="s">
        <v>117</v>
      </c>
      <c r="AH344" s="215">
        <v>0</v>
      </c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ht="22.5" outlineLevel="1" x14ac:dyDescent="0.2">
      <c r="A345" s="248">
        <v>91</v>
      </c>
      <c r="B345" s="249" t="s">
        <v>464</v>
      </c>
      <c r="C345" s="263" t="s">
        <v>465</v>
      </c>
      <c r="D345" s="250" t="s">
        <v>368</v>
      </c>
      <c r="E345" s="251">
        <v>25.485119999999998</v>
      </c>
      <c r="F345" s="252"/>
      <c r="G345" s="253">
        <f>ROUND(E345*F345,2)</f>
        <v>0</v>
      </c>
      <c r="H345" s="236"/>
      <c r="I345" s="235">
        <f>ROUND(E345*H345,2)</f>
        <v>0</v>
      </c>
      <c r="J345" s="236"/>
      <c r="K345" s="235">
        <f>ROUND(E345*J345,2)</f>
        <v>0</v>
      </c>
      <c r="L345" s="235">
        <v>21</v>
      </c>
      <c r="M345" s="235">
        <f>G345*(1+L345/100)</f>
        <v>0</v>
      </c>
      <c r="N345" s="235">
        <v>0</v>
      </c>
      <c r="O345" s="235">
        <f>ROUND(E345*N345,2)</f>
        <v>0</v>
      </c>
      <c r="P345" s="235">
        <v>0</v>
      </c>
      <c r="Q345" s="235">
        <f>ROUND(E345*P345,2)</f>
        <v>0</v>
      </c>
      <c r="R345" s="235"/>
      <c r="S345" s="235" t="s">
        <v>113</v>
      </c>
      <c r="T345" s="235" t="s">
        <v>142</v>
      </c>
      <c r="U345" s="235">
        <v>0</v>
      </c>
      <c r="V345" s="235">
        <f>ROUND(E345*U345,2)</f>
        <v>0</v>
      </c>
      <c r="W345" s="235"/>
      <c r="X345" s="235" t="s">
        <v>114</v>
      </c>
      <c r="Y345" s="215"/>
      <c r="Z345" s="215"/>
      <c r="AA345" s="215"/>
      <c r="AB345" s="215"/>
      <c r="AC345" s="215"/>
      <c r="AD345" s="215"/>
      <c r="AE345" s="215"/>
      <c r="AF345" s="215"/>
      <c r="AG345" s="215" t="s">
        <v>115</v>
      </c>
      <c r="AH345" s="215"/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ht="22.5" outlineLevel="1" x14ac:dyDescent="0.2">
      <c r="A346" s="232"/>
      <c r="B346" s="233"/>
      <c r="C346" s="264" t="s">
        <v>433</v>
      </c>
      <c r="D346" s="237"/>
      <c r="E346" s="238"/>
      <c r="F346" s="235"/>
      <c r="G346" s="235"/>
      <c r="H346" s="235"/>
      <c r="I346" s="235"/>
      <c r="J346" s="235"/>
      <c r="K346" s="235"/>
      <c r="L346" s="235"/>
      <c r="M346" s="235"/>
      <c r="N346" s="235"/>
      <c r="O346" s="235"/>
      <c r="P346" s="235"/>
      <c r="Q346" s="235"/>
      <c r="R346" s="235"/>
      <c r="S346" s="235"/>
      <c r="T346" s="235"/>
      <c r="U346" s="235"/>
      <c r="V346" s="235"/>
      <c r="W346" s="235"/>
      <c r="X346" s="235"/>
      <c r="Y346" s="215"/>
      <c r="Z346" s="215"/>
      <c r="AA346" s="215"/>
      <c r="AB346" s="215"/>
      <c r="AC346" s="215"/>
      <c r="AD346" s="215"/>
      <c r="AE346" s="215"/>
      <c r="AF346" s="215"/>
      <c r="AG346" s="215" t="s">
        <v>117</v>
      </c>
      <c r="AH346" s="215">
        <v>0</v>
      </c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1" x14ac:dyDescent="0.2">
      <c r="A347" s="232"/>
      <c r="B347" s="233"/>
      <c r="C347" s="264" t="s">
        <v>434</v>
      </c>
      <c r="D347" s="237"/>
      <c r="E347" s="238">
        <v>2.2679999999999998</v>
      </c>
      <c r="F347" s="235"/>
      <c r="G347" s="235"/>
      <c r="H347" s="235"/>
      <c r="I347" s="235"/>
      <c r="J347" s="235"/>
      <c r="K347" s="235"/>
      <c r="L347" s="235"/>
      <c r="M347" s="235"/>
      <c r="N347" s="235"/>
      <c r="O347" s="235"/>
      <c r="P347" s="235"/>
      <c r="Q347" s="235"/>
      <c r="R347" s="235"/>
      <c r="S347" s="235"/>
      <c r="T347" s="235"/>
      <c r="U347" s="235"/>
      <c r="V347" s="235"/>
      <c r="W347" s="235"/>
      <c r="X347" s="235"/>
      <c r="Y347" s="215"/>
      <c r="Z347" s="215"/>
      <c r="AA347" s="215"/>
      <c r="AB347" s="215"/>
      <c r="AC347" s="215"/>
      <c r="AD347" s="215"/>
      <c r="AE347" s="215"/>
      <c r="AF347" s="215"/>
      <c r="AG347" s="215" t="s">
        <v>117</v>
      </c>
      <c r="AH347" s="215">
        <v>0</v>
      </c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ht="22.5" outlineLevel="1" x14ac:dyDescent="0.2">
      <c r="A348" s="232"/>
      <c r="B348" s="233"/>
      <c r="C348" s="264" t="s">
        <v>437</v>
      </c>
      <c r="D348" s="237"/>
      <c r="E348" s="238">
        <v>2.71584</v>
      </c>
      <c r="F348" s="235"/>
      <c r="G348" s="235"/>
      <c r="H348" s="235"/>
      <c r="I348" s="235"/>
      <c r="J348" s="235"/>
      <c r="K348" s="235"/>
      <c r="L348" s="235"/>
      <c r="M348" s="235"/>
      <c r="N348" s="235"/>
      <c r="O348" s="235"/>
      <c r="P348" s="235"/>
      <c r="Q348" s="235"/>
      <c r="R348" s="235"/>
      <c r="S348" s="235"/>
      <c r="T348" s="235"/>
      <c r="U348" s="235"/>
      <c r="V348" s="235"/>
      <c r="W348" s="235"/>
      <c r="X348" s="235"/>
      <c r="Y348" s="215"/>
      <c r="Z348" s="215"/>
      <c r="AA348" s="215"/>
      <c r="AB348" s="215"/>
      <c r="AC348" s="215"/>
      <c r="AD348" s="215"/>
      <c r="AE348" s="215"/>
      <c r="AF348" s="215"/>
      <c r="AG348" s="215" t="s">
        <v>117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1" x14ac:dyDescent="0.2">
      <c r="A349" s="232"/>
      <c r="B349" s="233"/>
      <c r="C349" s="264" t="s">
        <v>460</v>
      </c>
      <c r="D349" s="237"/>
      <c r="E349" s="238">
        <v>2.24438</v>
      </c>
      <c r="F349" s="235"/>
      <c r="G349" s="235"/>
      <c r="H349" s="235"/>
      <c r="I349" s="235"/>
      <c r="J349" s="235"/>
      <c r="K349" s="235"/>
      <c r="L349" s="235"/>
      <c r="M349" s="235"/>
      <c r="N349" s="235"/>
      <c r="O349" s="235"/>
      <c r="P349" s="235"/>
      <c r="Q349" s="235"/>
      <c r="R349" s="235"/>
      <c r="S349" s="235"/>
      <c r="T349" s="235"/>
      <c r="U349" s="235"/>
      <c r="V349" s="235"/>
      <c r="W349" s="235"/>
      <c r="X349" s="235"/>
      <c r="Y349" s="215"/>
      <c r="Z349" s="215"/>
      <c r="AA349" s="215"/>
      <c r="AB349" s="215"/>
      <c r="AC349" s="215"/>
      <c r="AD349" s="215"/>
      <c r="AE349" s="215"/>
      <c r="AF349" s="215"/>
      <c r="AG349" s="215" t="s">
        <v>117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1" x14ac:dyDescent="0.2">
      <c r="A350" s="232"/>
      <c r="B350" s="233"/>
      <c r="C350" s="264" t="s">
        <v>461</v>
      </c>
      <c r="D350" s="237"/>
      <c r="E350" s="238">
        <v>3.52</v>
      </c>
      <c r="F350" s="235"/>
      <c r="G350" s="235"/>
      <c r="H350" s="235"/>
      <c r="I350" s="235"/>
      <c r="J350" s="235"/>
      <c r="K350" s="235"/>
      <c r="L350" s="235"/>
      <c r="M350" s="235"/>
      <c r="N350" s="235"/>
      <c r="O350" s="235"/>
      <c r="P350" s="235"/>
      <c r="Q350" s="235"/>
      <c r="R350" s="235"/>
      <c r="S350" s="235"/>
      <c r="T350" s="235"/>
      <c r="U350" s="235"/>
      <c r="V350" s="235"/>
      <c r="W350" s="235"/>
      <c r="X350" s="235"/>
      <c r="Y350" s="215"/>
      <c r="Z350" s="215"/>
      <c r="AA350" s="215"/>
      <c r="AB350" s="215"/>
      <c r="AC350" s="215"/>
      <c r="AD350" s="215"/>
      <c r="AE350" s="215"/>
      <c r="AF350" s="215"/>
      <c r="AG350" s="215" t="s">
        <v>117</v>
      </c>
      <c r="AH350" s="215">
        <v>0</v>
      </c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1" x14ac:dyDescent="0.2">
      <c r="A351" s="232"/>
      <c r="B351" s="233"/>
      <c r="C351" s="264" t="s">
        <v>462</v>
      </c>
      <c r="D351" s="237"/>
      <c r="E351" s="238">
        <v>10.1844</v>
      </c>
      <c r="F351" s="235"/>
      <c r="G351" s="235"/>
      <c r="H351" s="235"/>
      <c r="I351" s="235"/>
      <c r="J351" s="235"/>
      <c r="K351" s="235"/>
      <c r="L351" s="235"/>
      <c r="M351" s="235"/>
      <c r="N351" s="235"/>
      <c r="O351" s="235"/>
      <c r="P351" s="235"/>
      <c r="Q351" s="235"/>
      <c r="R351" s="235"/>
      <c r="S351" s="235"/>
      <c r="T351" s="235"/>
      <c r="U351" s="235"/>
      <c r="V351" s="235"/>
      <c r="W351" s="235"/>
      <c r="X351" s="235"/>
      <c r="Y351" s="215"/>
      <c r="Z351" s="215"/>
      <c r="AA351" s="215"/>
      <c r="AB351" s="215"/>
      <c r="AC351" s="215"/>
      <c r="AD351" s="215"/>
      <c r="AE351" s="215"/>
      <c r="AF351" s="215"/>
      <c r="AG351" s="215" t="s">
        <v>117</v>
      </c>
      <c r="AH351" s="215">
        <v>0</v>
      </c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1" x14ac:dyDescent="0.2">
      <c r="A352" s="232"/>
      <c r="B352" s="233"/>
      <c r="C352" s="264" t="s">
        <v>463</v>
      </c>
      <c r="D352" s="237"/>
      <c r="E352" s="238">
        <v>0.5625</v>
      </c>
      <c r="F352" s="235"/>
      <c r="G352" s="235"/>
      <c r="H352" s="235"/>
      <c r="I352" s="235"/>
      <c r="J352" s="235"/>
      <c r="K352" s="235"/>
      <c r="L352" s="235"/>
      <c r="M352" s="235"/>
      <c r="N352" s="235"/>
      <c r="O352" s="235"/>
      <c r="P352" s="235"/>
      <c r="Q352" s="235"/>
      <c r="R352" s="235"/>
      <c r="S352" s="235"/>
      <c r="T352" s="235"/>
      <c r="U352" s="235"/>
      <c r="V352" s="235"/>
      <c r="W352" s="235"/>
      <c r="X352" s="235"/>
      <c r="Y352" s="215"/>
      <c r="Z352" s="215"/>
      <c r="AA352" s="215"/>
      <c r="AB352" s="215"/>
      <c r="AC352" s="215"/>
      <c r="AD352" s="215"/>
      <c r="AE352" s="215"/>
      <c r="AF352" s="215"/>
      <c r="AG352" s="215" t="s">
        <v>117</v>
      </c>
      <c r="AH352" s="215">
        <v>0</v>
      </c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ht="22.5" outlineLevel="1" x14ac:dyDescent="0.2">
      <c r="A353" s="232"/>
      <c r="B353" s="233"/>
      <c r="C353" s="264" t="s">
        <v>445</v>
      </c>
      <c r="D353" s="237"/>
      <c r="E353" s="238">
        <v>3.99</v>
      </c>
      <c r="F353" s="235"/>
      <c r="G353" s="235"/>
      <c r="H353" s="235"/>
      <c r="I353" s="235"/>
      <c r="J353" s="235"/>
      <c r="K353" s="235"/>
      <c r="L353" s="235"/>
      <c r="M353" s="235"/>
      <c r="N353" s="235"/>
      <c r="O353" s="235"/>
      <c r="P353" s="235"/>
      <c r="Q353" s="235"/>
      <c r="R353" s="235"/>
      <c r="S353" s="235"/>
      <c r="T353" s="235"/>
      <c r="U353" s="235"/>
      <c r="V353" s="235"/>
      <c r="W353" s="235"/>
      <c r="X353" s="235"/>
      <c r="Y353" s="215"/>
      <c r="Z353" s="215"/>
      <c r="AA353" s="215"/>
      <c r="AB353" s="215"/>
      <c r="AC353" s="215"/>
      <c r="AD353" s="215"/>
      <c r="AE353" s="215"/>
      <c r="AF353" s="215"/>
      <c r="AG353" s="215" t="s">
        <v>117</v>
      </c>
      <c r="AH353" s="215">
        <v>0</v>
      </c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1" x14ac:dyDescent="0.2">
      <c r="A354" s="248">
        <v>92</v>
      </c>
      <c r="B354" s="249" t="s">
        <v>466</v>
      </c>
      <c r="C354" s="263" t="s">
        <v>467</v>
      </c>
      <c r="D354" s="250" t="s">
        <v>368</v>
      </c>
      <c r="E354" s="251">
        <v>17.095210000000002</v>
      </c>
      <c r="F354" s="252"/>
      <c r="G354" s="253">
        <f>ROUND(E354*F354,2)</f>
        <v>0</v>
      </c>
      <c r="H354" s="236"/>
      <c r="I354" s="235">
        <f>ROUND(E354*H354,2)</f>
        <v>0</v>
      </c>
      <c r="J354" s="236"/>
      <c r="K354" s="235">
        <f>ROUND(E354*J354,2)</f>
        <v>0</v>
      </c>
      <c r="L354" s="235">
        <v>21</v>
      </c>
      <c r="M354" s="235">
        <f>G354*(1+L354/100)</f>
        <v>0</v>
      </c>
      <c r="N354" s="235">
        <v>0</v>
      </c>
      <c r="O354" s="235">
        <f>ROUND(E354*N354,2)</f>
        <v>0</v>
      </c>
      <c r="P354" s="235">
        <v>0</v>
      </c>
      <c r="Q354" s="235">
        <f>ROUND(E354*P354,2)</f>
        <v>0</v>
      </c>
      <c r="R354" s="235"/>
      <c r="S354" s="235" t="s">
        <v>113</v>
      </c>
      <c r="T354" s="235" t="s">
        <v>142</v>
      </c>
      <c r="U354" s="235">
        <v>0</v>
      </c>
      <c r="V354" s="235">
        <f>ROUND(E354*U354,2)</f>
        <v>0</v>
      </c>
      <c r="W354" s="235"/>
      <c r="X354" s="235" t="s">
        <v>114</v>
      </c>
      <c r="Y354" s="215"/>
      <c r="Z354" s="215"/>
      <c r="AA354" s="215"/>
      <c r="AB354" s="215"/>
      <c r="AC354" s="215"/>
      <c r="AD354" s="215"/>
      <c r="AE354" s="215"/>
      <c r="AF354" s="215"/>
      <c r="AG354" s="215" t="s">
        <v>115</v>
      </c>
      <c r="AH354" s="215"/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ht="22.5" outlineLevel="1" x14ac:dyDescent="0.2">
      <c r="A355" s="232"/>
      <c r="B355" s="233"/>
      <c r="C355" s="264" t="s">
        <v>433</v>
      </c>
      <c r="D355" s="237"/>
      <c r="E355" s="238"/>
      <c r="F355" s="235"/>
      <c r="G355" s="235"/>
      <c r="H355" s="235"/>
      <c r="I355" s="235"/>
      <c r="J355" s="235"/>
      <c r="K355" s="235"/>
      <c r="L355" s="235"/>
      <c r="M355" s="235"/>
      <c r="N355" s="235"/>
      <c r="O355" s="235"/>
      <c r="P355" s="235"/>
      <c r="Q355" s="235"/>
      <c r="R355" s="235"/>
      <c r="S355" s="235"/>
      <c r="T355" s="235"/>
      <c r="U355" s="235"/>
      <c r="V355" s="235"/>
      <c r="W355" s="235"/>
      <c r="X355" s="235"/>
      <c r="Y355" s="215"/>
      <c r="Z355" s="215"/>
      <c r="AA355" s="215"/>
      <c r="AB355" s="215"/>
      <c r="AC355" s="215"/>
      <c r="AD355" s="215"/>
      <c r="AE355" s="215"/>
      <c r="AF355" s="215"/>
      <c r="AG355" s="215" t="s">
        <v>117</v>
      </c>
      <c r="AH355" s="215">
        <v>0</v>
      </c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1" x14ac:dyDescent="0.2">
      <c r="A356" s="232"/>
      <c r="B356" s="233"/>
      <c r="C356" s="264" t="s">
        <v>435</v>
      </c>
      <c r="D356" s="237"/>
      <c r="E356" s="238">
        <v>2.2176</v>
      </c>
      <c r="F356" s="235"/>
      <c r="G356" s="235"/>
      <c r="H356" s="235"/>
      <c r="I356" s="235"/>
      <c r="J356" s="235"/>
      <c r="K356" s="235"/>
      <c r="L356" s="235"/>
      <c r="M356" s="235"/>
      <c r="N356" s="235"/>
      <c r="O356" s="235"/>
      <c r="P356" s="235"/>
      <c r="Q356" s="235"/>
      <c r="R356" s="235"/>
      <c r="S356" s="235"/>
      <c r="T356" s="235"/>
      <c r="U356" s="235"/>
      <c r="V356" s="235"/>
      <c r="W356" s="235"/>
      <c r="X356" s="235"/>
      <c r="Y356" s="215"/>
      <c r="Z356" s="215"/>
      <c r="AA356" s="215"/>
      <c r="AB356" s="215"/>
      <c r="AC356" s="215"/>
      <c r="AD356" s="215"/>
      <c r="AE356" s="215"/>
      <c r="AF356" s="215"/>
      <c r="AG356" s="215" t="s">
        <v>117</v>
      </c>
      <c r="AH356" s="215">
        <v>0</v>
      </c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ht="22.5" outlineLevel="1" x14ac:dyDescent="0.2">
      <c r="A357" s="232"/>
      <c r="B357" s="233"/>
      <c r="C357" s="264" t="s">
        <v>441</v>
      </c>
      <c r="D357" s="237"/>
      <c r="E357" s="238">
        <v>2.0740500000000002</v>
      </c>
      <c r="F357" s="235"/>
      <c r="G357" s="235"/>
      <c r="H357" s="235"/>
      <c r="I357" s="235"/>
      <c r="J357" s="235"/>
      <c r="K357" s="235"/>
      <c r="L357" s="235"/>
      <c r="M357" s="235"/>
      <c r="N357" s="235"/>
      <c r="O357" s="235"/>
      <c r="P357" s="235"/>
      <c r="Q357" s="235"/>
      <c r="R357" s="235"/>
      <c r="S357" s="235"/>
      <c r="T357" s="235"/>
      <c r="U357" s="235"/>
      <c r="V357" s="235"/>
      <c r="W357" s="235"/>
      <c r="X357" s="235"/>
      <c r="Y357" s="215"/>
      <c r="Z357" s="215"/>
      <c r="AA357" s="215"/>
      <c r="AB357" s="215"/>
      <c r="AC357" s="215"/>
      <c r="AD357" s="215"/>
      <c r="AE357" s="215"/>
      <c r="AF357" s="215"/>
      <c r="AG357" s="215" t="s">
        <v>117</v>
      </c>
      <c r="AH357" s="215">
        <v>0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1" x14ac:dyDescent="0.2">
      <c r="A358" s="232"/>
      <c r="B358" s="233"/>
      <c r="C358" s="264" t="s">
        <v>442</v>
      </c>
      <c r="D358" s="237"/>
      <c r="E358" s="238">
        <v>8.2962000000000007</v>
      </c>
      <c r="F358" s="235"/>
      <c r="G358" s="235"/>
      <c r="H358" s="235"/>
      <c r="I358" s="235"/>
      <c r="J358" s="235"/>
      <c r="K358" s="235"/>
      <c r="L358" s="235"/>
      <c r="M358" s="235"/>
      <c r="N358" s="235"/>
      <c r="O358" s="235"/>
      <c r="P358" s="235"/>
      <c r="Q358" s="235"/>
      <c r="R358" s="235"/>
      <c r="S358" s="235"/>
      <c r="T358" s="235"/>
      <c r="U358" s="235"/>
      <c r="V358" s="235"/>
      <c r="W358" s="235"/>
      <c r="X358" s="235"/>
      <c r="Y358" s="215"/>
      <c r="Z358" s="215"/>
      <c r="AA358" s="215"/>
      <c r="AB358" s="215"/>
      <c r="AC358" s="215"/>
      <c r="AD358" s="215"/>
      <c r="AE358" s="215"/>
      <c r="AF358" s="215"/>
      <c r="AG358" s="215" t="s">
        <v>117</v>
      </c>
      <c r="AH358" s="215">
        <v>0</v>
      </c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ht="22.5" outlineLevel="1" x14ac:dyDescent="0.2">
      <c r="A359" s="232"/>
      <c r="B359" s="233"/>
      <c r="C359" s="264" t="s">
        <v>438</v>
      </c>
      <c r="D359" s="237"/>
      <c r="E359" s="238">
        <v>3.3193600000000001</v>
      </c>
      <c r="F359" s="235"/>
      <c r="G359" s="235"/>
      <c r="H359" s="235"/>
      <c r="I359" s="235"/>
      <c r="J359" s="235"/>
      <c r="K359" s="235"/>
      <c r="L359" s="235"/>
      <c r="M359" s="235"/>
      <c r="N359" s="235"/>
      <c r="O359" s="235"/>
      <c r="P359" s="235"/>
      <c r="Q359" s="235"/>
      <c r="R359" s="235"/>
      <c r="S359" s="235"/>
      <c r="T359" s="235"/>
      <c r="U359" s="235"/>
      <c r="V359" s="235"/>
      <c r="W359" s="235"/>
      <c r="X359" s="235"/>
      <c r="Y359" s="215"/>
      <c r="Z359" s="215"/>
      <c r="AA359" s="215"/>
      <c r="AB359" s="215"/>
      <c r="AC359" s="215"/>
      <c r="AD359" s="215"/>
      <c r="AE359" s="215"/>
      <c r="AF359" s="215"/>
      <c r="AG359" s="215" t="s">
        <v>117</v>
      </c>
      <c r="AH359" s="215">
        <v>0</v>
      </c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ht="33.75" outlineLevel="1" x14ac:dyDescent="0.2">
      <c r="A360" s="232"/>
      <c r="B360" s="233"/>
      <c r="C360" s="264" t="s">
        <v>439</v>
      </c>
      <c r="D360" s="237"/>
      <c r="E360" s="238">
        <v>1.1879999999999999</v>
      </c>
      <c r="F360" s="235"/>
      <c r="G360" s="235"/>
      <c r="H360" s="235"/>
      <c r="I360" s="235"/>
      <c r="J360" s="235"/>
      <c r="K360" s="235"/>
      <c r="L360" s="235"/>
      <c r="M360" s="235"/>
      <c r="N360" s="235"/>
      <c r="O360" s="235"/>
      <c r="P360" s="235"/>
      <c r="Q360" s="235"/>
      <c r="R360" s="235"/>
      <c r="S360" s="235"/>
      <c r="T360" s="235"/>
      <c r="U360" s="235"/>
      <c r="V360" s="235"/>
      <c r="W360" s="235"/>
      <c r="X360" s="235"/>
      <c r="Y360" s="215"/>
      <c r="Z360" s="215"/>
      <c r="AA360" s="215"/>
      <c r="AB360" s="215"/>
      <c r="AC360" s="215"/>
      <c r="AD360" s="215"/>
      <c r="AE360" s="215"/>
      <c r="AF360" s="215"/>
      <c r="AG360" s="215" t="s">
        <v>117</v>
      </c>
      <c r="AH360" s="215">
        <v>0</v>
      </c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1" x14ac:dyDescent="0.2">
      <c r="A361" s="248">
        <v>93</v>
      </c>
      <c r="B361" s="249" t="s">
        <v>468</v>
      </c>
      <c r="C361" s="263" t="s">
        <v>469</v>
      </c>
      <c r="D361" s="250" t="s">
        <v>368</v>
      </c>
      <c r="E361" s="251">
        <v>28.060669999999998</v>
      </c>
      <c r="F361" s="252"/>
      <c r="G361" s="253">
        <f>ROUND(E361*F361,2)</f>
        <v>0</v>
      </c>
      <c r="H361" s="236"/>
      <c r="I361" s="235">
        <f>ROUND(E361*H361,2)</f>
        <v>0</v>
      </c>
      <c r="J361" s="236"/>
      <c r="K361" s="235">
        <f>ROUND(E361*J361,2)</f>
        <v>0</v>
      </c>
      <c r="L361" s="235">
        <v>21</v>
      </c>
      <c r="M361" s="235">
        <f>G361*(1+L361/100)</f>
        <v>0</v>
      </c>
      <c r="N361" s="235">
        <v>0</v>
      </c>
      <c r="O361" s="235">
        <f>ROUND(E361*N361,2)</f>
        <v>0</v>
      </c>
      <c r="P361" s="235">
        <v>0</v>
      </c>
      <c r="Q361" s="235">
        <f>ROUND(E361*P361,2)</f>
        <v>0</v>
      </c>
      <c r="R361" s="235"/>
      <c r="S361" s="235" t="s">
        <v>113</v>
      </c>
      <c r="T361" s="235" t="s">
        <v>113</v>
      </c>
      <c r="U361" s="235">
        <v>0.1</v>
      </c>
      <c r="V361" s="235">
        <f>ROUND(E361*U361,2)</f>
        <v>2.81</v>
      </c>
      <c r="W361" s="235"/>
      <c r="X361" s="235" t="s">
        <v>114</v>
      </c>
      <c r="Y361" s="215"/>
      <c r="Z361" s="215"/>
      <c r="AA361" s="215"/>
      <c r="AB361" s="215"/>
      <c r="AC361" s="215"/>
      <c r="AD361" s="215"/>
      <c r="AE361" s="215"/>
      <c r="AF361" s="215"/>
      <c r="AG361" s="215" t="s">
        <v>115</v>
      </c>
      <c r="AH361" s="215"/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ht="22.5" outlineLevel="1" x14ac:dyDescent="0.2">
      <c r="A362" s="232"/>
      <c r="B362" s="233"/>
      <c r="C362" s="264" t="s">
        <v>433</v>
      </c>
      <c r="D362" s="237"/>
      <c r="E362" s="238"/>
      <c r="F362" s="235"/>
      <c r="G362" s="235"/>
      <c r="H362" s="235"/>
      <c r="I362" s="235"/>
      <c r="J362" s="235"/>
      <c r="K362" s="235"/>
      <c r="L362" s="235"/>
      <c r="M362" s="235"/>
      <c r="N362" s="235"/>
      <c r="O362" s="235"/>
      <c r="P362" s="235"/>
      <c r="Q362" s="235"/>
      <c r="R362" s="235"/>
      <c r="S362" s="235"/>
      <c r="T362" s="235"/>
      <c r="U362" s="235"/>
      <c r="V362" s="235"/>
      <c r="W362" s="235"/>
      <c r="X362" s="235"/>
      <c r="Y362" s="215"/>
      <c r="Z362" s="215"/>
      <c r="AA362" s="215"/>
      <c r="AB362" s="215"/>
      <c r="AC362" s="215"/>
      <c r="AD362" s="215"/>
      <c r="AE362" s="215"/>
      <c r="AF362" s="215"/>
      <c r="AG362" s="215" t="s">
        <v>117</v>
      </c>
      <c r="AH362" s="215">
        <v>0</v>
      </c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1" x14ac:dyDescent="0.2">
      <c r="A363" s="232"/>
      <c r="B363" s="233"/>
      <c r="C363" s="264" t="s">
        <v>434</v>
      </c>
      <c r="D363" s="237"/>
      <c r="E363" s="238">
        <v>2.2679999999999998</v>
      </c>
      <c r="F363" s="235"/>
      <c r="G363" s="235"/>
      <c r="H363" s="235"/>
      <c r="I363" s="235"/>
      <c r="J363" s="235"/>
      <c r="K363" s="235"/>
      <c r="L363" s="235"/>
      <c r="M363" s="235"/>
      <c r="N363" s="235"/>
      <c r="O363" s="235"/>
      <c r="P363" s="235"/>
      <c r="Q363" s="235"/>
      <c r="R363" s="235"/>
      <c r="S363" s="235"/>
      <c r="T363" s="235"/>
      <c r="U363" s="235"/>
      <c r="V363" s="235"/>
      <c r="W363" s="235"/>
      <c r="X363" s="235"/>
      <c r="Y363" s="215"/>
      <c r="Z363" s="215"/>
      <c r="AA363" s="215"/>
      <c r="AB363" s="215"/>
      <c r="AC363" s="215"/>
      <c r="AD363" s="215"/>
      <c r="AE363" s="215"/>
      <c r="AF363" s="215"/>
      <c r="AG363" s="215" t="s">
        <v>117</v>
      </c>
      <c r="AH363" s="215">
        <v>0</v>
      </c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1" x14ac:dyDescent="0.2">
      <c r="A364" s="232"/>
      <c r="B364" s="233"/>
      <c r="C364" s="264" t="s">
        <v>435</v>
      </c>
      <c r="D364" s="237"/>
      <c r="E364" s="238">
        <v>2.2176</v>
      </c>
      <c r="F364" s="235"/>
      <c r="G364" s="235"/>
      <c r="H364" s="235"/>
      <c r="I364" s="235"/>
      <c r="J364" s="235"/>
      <c r="K364" s="235"/>
      <c r="L364" s="235"/>
      <c r="M364" s="235"/>
      <c r="N364" s="235"/>
      <c r="O364" s="235"/>
      <c r="P364" s="235"/>
      <c r="Q364" s="235"/>
      <c r="R364" s="235"/>
      <c r="S364" s="235"/>
      <c r="T364" s="235"/>
      <c r="U364" s="235"/>
      <c r="V364" s="235"/>
      <c r="W364" s="235"/>
      <c r="X364" s="235"/>
      <c r="Y364" s="215"/>
      <c r="Z364" s="215"/>
      <c r="AA364" s="215"/>
      <c r="AB364" s="215"/>
      <c r="AC364" s="215"/>
      <c r="AD364" s="215"/>
      <c r="AE364" s="215"/>
      <c r="AF364" s="215"/>
      <c r="AG364" s="215" t="s">
        <v>117</v>
      </c>
      <c r="AH364" s="215">
        <v>0</v>
      </c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1" x14ac:dyDescent="0.2">
      <c r="A365" s="232"/>
      <c r="B365" s="233"/>
      <c r="C365" s="264" t="s">
        <v>436</v>
      </c>
      <c r="D365" s="237"/>
      <c r="E365" s="238"/>
      <c r="F365" s="235"/>
      <c r="G365" s="235"/>
      <c r="H365" s="235"/>
      <c r="I365" s="235"/>
      <c r="J365" s="235"/>
      <c r="K365" s="235"/>
      <c r="L365" s="235"/>
      <c r="M365" s="235"/>
      <c r="N365" s="235"/>
      <c r="O365" s="235"/>
      <c r="P365" s="235"/>
      <c r="Q365" s="235"/>
      <c r="R365" s="235"/>
      <c r="S365" s="235"/>
      <c r="T365" s="235"/>
      <c r="U365" s="235"/>
      <c r="V365" s="235"/>
      <c r="W365" s="235"/>
      <c r="X365" s="235"/>
      <c r="Y365" s="215"/>
      <c r="Z365" s="215"/>
      <c r="AA365" s="215"/>
      <c r="AB365" s="215"/>
      <c r="AC365" s="215"/>
      <c r="AD365" s="215"/>
      <c r="AE365" s="215"/>
      <c r="AF365" s="215"/>
      <c r="AG365" s="215" t="s">
        <v>117</v>
      </c>
      <c r="AH365" s="215">
        <v>0</v>
      </c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ht="22.5" outlineLevel="1" x14ac:dyDescent="0.2">
      <c r="A366" s="232"/>
      <c r="B366" s="233"/>
      <c r="C366" s="264" t="s">
        <v>437</v>
      </c>
      <c r="D366" s="237"/>
      <c r="E366" s="238">
        <v>2.71584</v>
      </c>
      <c r="F366" s="235"/>
      <c r="G366" s="235"/>
      <c r="H366" s="235"/>
      <c r="I366" s="235"/>
      <c r="J366" s="235"/>
      <c r="K366" s="235"/>
      <c r="L366" s="235"/>
      <c r="M366" s="235"/>
      <c r="N366" s="235"/>
      <c r="O366" s="235"/>
      <c r="P366" s="235"/>
      <c r="Q366" s="235"/>
      <c r="R366" s="235"/>
      <c r="S366" s="235"/>
      <c r="T366" s="235"/>
      <c r="U366" s="235"/>
      <c r="V366" s="235"/>
      <c r="W366" s="235"/>
      <c r="X366" s="235"/>
      <c r="Y366" s="215"/>
      <c r="Z366" s="215"/>
      <c r="AA366" s="215"/>
      <c r="AB366" s="215"/>
      <c r="AC366" s="215"/>
      <c r="AD366" s="215"/>
      <c r="AE366" s="215"/>
      <c r="AF366" s="215"/>
      <c r="AG366" s="215" t="s">
        <v>117</v>
      </c>
      <c r="AH366" s="215">
        <v>0</v>
      </c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ht="22.5" outlineLevel="1" x14ac:dyDescent="0.2">
      <c r="A367" s="232"/>
      <c r="B367" s="233"/>
      <c r="C367" s="264" t="s">
        <v>438</v>
      </c>
      <c r="D367" s="237"/>
      <c r="E367" s="238">
        <v>3.3193600000000001</v>
      </c>
      <c r="F367" s="235"/>
      <c r="G367" s="235"/>
      <c r="H367" s="235"/>
      <c r="I367" s="235"/>
      <c r="J367" s="235"/>
      <c r="K367" s="235"/>
      <c r="L367" s="235"/>
      <c r="M367" s="235"/>
      <c r="N367" s="235"/>
      <c r="O367" s="235"/>
      <c r="P367" s="235"/>
      <c r="Q367" s="235"/>
      <c r="R367" s="235"/>
      <c r="S367" s="235"/>
      <c r="T367" s="235"/>
      <c r="U367" s="235"/>
      <c r="V367" s="235"/>
      <c r="W367" s="235"/>
      <c r="X367" s="235"/>
      <c r="Y367" s="215"/>
      <c r="Z367" s="215"/>
      <c r="AA367" s="215"/>
      <c r="AB367" s="215"/>
      <c r="AC367" s="215"/>
      <c r="AD367" s="215"/>
      <c r="AE367" s="215"/>
      <c r="AF367" s="215"/>
      <c r="AG367" s="215" t="s">
        <v>117</v>
      </c>
      <c r="AH367" s="215">
        <v>0</v>
      </c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ht="33.75" outlineLevel="1" x14ac:dyDescent="0.2">
      <c r="A368" s="232"/>
      <c r="B368" s="233"/>
      <c r="C368" s="264" t="s">
        <v>439</v>
      </c>
      <c r="D368" s="237"/>
      <c r="E368" s="238">
        <v>1.1879999999999999</v>
      </c>
      <c r="F368" s="235"/>
      <c r="G368" s="235"/>
      <c r="H368" s="235"/>
      <c r="I368" s="235"/>
      <c r="J368" s="235"/>
      <c r="K368" s="235"/>
      <c r="L368" s="235"/>
      <c r="M368" s="235"/>
      <c r="N368" s="235"/>
      <c r="O368" s="235"/>
      <c r="P368" s="235"/>
      <c r="Q368" s="235"/>
      <c r="R368" s="235"/>
      <c r="S368" s="235"/>
      <c r="T368" s="235"/>
      <c r="U368" s="235"/>
      <c r="V368" s="235"/>
      <c r="W368" s="235"/>
      <c r="X368" s="235"/>
      <c r="Y368" s="215"/>
      <c r="Z368" s="215"/>
      <c r="AA368" s="215"/>
      <c r="AB368" s="215"/>
      <c r="AC368" s="215"/>
      <c r="AD368" s="215"/>
      <c r="AE368" s="215"/>
      <c r="AF368" s="215"/>
      <c r="AG368" s="215" t="s">
        <v>117</v>
      </c>
      <c r="AH368" s="215">
        <v>0</v>
      </c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outlineLevel="1" x14ac:dyDescent="0.2">
      <c r="A369" s="232"/>
      <c r="B369" s="233"/>
      <c r="C369" s="264" t="s">
        <v>436</v>
      </c>
      <c r="D369" s="237"/>
      <c r="E369" s="238"/>
      <c r="F369" s="235"/>
      <c r="G369" s="235"/>
      <c r="H369" s="235"/>
      <c r="I369" s="235"/>
      <c r="J369" s="235"/>
      <c r="K369" s="235"/>
      <c r="L369" s="235"/>
      <c r="M369" s="235"/>
      <c r="N369" s="235"/>
      <c r="O369" s="235"/>
      <c r="P369" s="235"/>
      <c r="Q369" s="235"/>
      <c r="R369" s="235"/>
      <c r="S369" s="235"/>
      <c r="T369" s="235"/>
      <c r="U369" s="235"/>
      <c r="V369" s="235"/>
      <c r="W369" s="235"/>
      <c r="X369" s="235"/>
      <c r="Y369" s="215"/>
      <c r="Z369" s="215"/>
      <c r="AA369" s="215"/>
      <c r="AB369" s="215"/>
      <c r="AC369" s="215"/>
      <c r="AD369" s="215"/>
      <c r="AE369" s="215"/>
      <c r="AF369" s="215"/>
      <c r="AG369" s="215" t="s">
        <v>117</v>
      </c>
      <c r="AH369" s="215">
        <v>0</v>
      </c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1" x14ac:dyDescent="0.2">
      <c r="A370" s="232"/>
      <c r="B370" s="233"/>
      <c r="C370" s="264" t="s">
        <v>440</v>
      </c>
      <c r="D370" s="237"/>
      <c r="E370" s="238"/>
      <c r="F370" s="235"/>
      <c r="G370" s="235"/>
      <c r="H370" s="235"/>
      <c r="I370" s="235"/>
      <c r="J370" s="235"/>
      <c r="K370" s="235"/>
      <c r="L370" s="235"/>
      <c r="M370" s="235"/>
      <c r="N370" s="235"/>
      <c r="O370" s="235"/>
      <c r="P370" s="235"/>
      <c r="Q370" s="235"/>
      <c r="R370" s="235"/>
      <c r="S370" s="235"/>
      <c r="T370" s="235"/>
      <c r="U370" s="235"/>
      <c r="V370" s="235"/>
      <c r="W370" s="235"/>
      <c r="X370" s="235"/>
      <c r="Y370" s="215"/>
      <c r="Z370" s="215"/>
      <c r="AA370" s="215"/>
      <c r="AB370" s="215"/>
      <c r="AC370" s="215"/>
      <c r="AD370" s="215"/>
      <c r="AE370" s="215"/>
      <c r="AF370" s="215"/>
      <c r="AG370" s="215" t="s">
        <v>117</v>
      </c>
      <c r="AH370" s="215">
        <v>0</v>
      </c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ht="22.5" outlineLevel="1" x14ac:dyDescent="0.2">
      <c r="A371" s="232"/>
      <c r="B371" s="233"/>
      <c r="C371" s="264" t="s">
        <v>441</v>
      </c>
      <c r="D371" s="237"/>
      <c r="E371" s="238">
        <v>2.0740500000000002</v>
      </c>
      <c r="F371" s="235"/>
      <c r="G371" s="235"/>
      <c r="H371" s="235"/>
      <c r="I371" s="235"/>
      <c r="J371" s="235"/>
      <c r="K371" s="235"/>
      <c r="L371" s="235"/>
      <c r="M371" s="235"/>
      <c r="N371" s="235"/>
      <c r="O371" s="235"/>
      <c r="P371" s="235"/>
      <c r="Q371" s="235"/>
      <c r="R371" s="235"/>
      <c r="S371" s="235"/>
      <c r="T371" s="235"/>
      <c r="U371" s="235"/>
      <c r="V371" s="235"/>
      <c r="W371" s="235"/>
      <c r="X371" s="235"/>
      <c r="Y371" s="215"/>
      <c r="Z371" s="215"/>
      <c r="AA371" s="215"/>
      <c r="AB371" s="215"/>
      <c r="AC371" s="215"/>
      <c r="AD371" s="215"/>
      <c r="AE371" s="215"/>
      <c r="AF371" s="215"/>
      <c r="AG371" s="215" t="s">
        <v>117</v>
      </c>
      <c r="AH371" s="215">
        <v>0</v>
      </c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outlineLevel="1" x14ac:dyDescent="0.2">
      <c r="A372" s="232"/>
      <c r="B372" s="233"/>
      <c r="C372" s="264" t="s">
        <v>442</v>
      </c>
      <c r="D372" s="237"/>
      <c r="E372" s="238">
        <v>8.2962000000000007</v>
      </c>
      <c r="F372" s="235"/>
      <c r="G372" s="235"/>
      <c r="H372" s="235"/>
      <c r="I372" s="235"/>
      <c r="J372" s="235"/>
      <c r="K372" s="235"/>
      <c r="L372" s="235"/>
      <c r="M372" s="235"/>
      <c r="N372" s="235"/>
      <c r="O372" s="235"/>
      <c r="P372" s="235"/>
      <c r="Q372" s="235"/>
      <c r="R372" s="235"/>
      <c r="S372" s="235"/>
      <c r="T372" s="235"/>
      <c r="U372" s="235"/>
      <c r="V372" s="235"/>
      <c r="W372" s="235"/>
      <c r="X372" s="235"/>
      <c r="Y372" s="215"/>
      <c r="Z372" s="215"/>
      <c r="AA372" s="215"/>
      <c r="AB372" s="215"/>
      <c r="AC372" s="215"/>
      <c r="AD372" s="215"/>
      <c r="AE372" s="215"/>
      <c r="AF372" s="215"/>
      <c r="AG372" s="215" t="s">
        <v>117</v>
      </c>
      <c r="AH372" s="215">
        <v>0</v>
      </c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1" x14ac:dyDescent="0.2">
      <c r="A373" s="232"/>
      <c r="B373" s="233"/>
      <c r="C373" s="264" t="s">
        <v>436</v>
      </c>
      <c r="D373" s="237"/>
      <c r="E373" s="238"/>
      <c r="F373" s="235"/>
      <c r="G373" s="235"/>
      <c r="H373" s="235"/>
      <c r="I373" s="235"/>
      <c r="J373" s="235"/>
      <c r="K373" s="235"/>
      <c r="L373" s="235"/>
      <c r="M373" s="235"/>
      <c r="N373" s="235"/>
      <c r="O373" s="235"/>
      <c r="P373" s="235"/>
      <c r="Q373" s="235"/>
      <c r="R373" s="235"/>
      <c r="S373" s="235"/>
      <c r="T373" s="235"/>
      <c r="U373" s="235"/>
      <c r="V373" s="235"/>
      <c r="W373" s="235"/>
      <c r="X373" s="235"/>
      <c r="Y373" s="215"/>
      <c r="Z373" s="215"/>
      <c r="AA373" s="215"/>
      <c r="AB373" s="215"/>
      <c r="AC373" s="215"/>
      <c r="AD373" s="215"/>
      <c r="AE373" s="215"/>
      <c r="AF373" s="215"/>
      <c r="AG373" s="215" t="s">
        <v>117</v>
      </c>
      <c r="AH373" s="215">
        <v>0</v>
      </c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1" x14ac:dyDescent="0.2">
      <c r="A374" s="232"/>
      <c r="B374" s="233"/>
      <c r="C374" s="264" t="s">
        <v>443</v>
      </c>
      <c r="D374" s="237"/>
      <c r="E374" s="238">
        <v>0.82984000000000002</v>
      </c>
      <c r="F374" s="235"/>
      <c r="G374" s="235"/>
      <c r="H374" s="235"/>
      <c r="I374" s="235"/>
      <c r="J374" s="235"/>
      <c r="K374" s="235"/>
      <c r="L374" s="235"/>
      <c r="M374" s="235"/>
      <c r="N374" s="235"/>
      <c r="O374" s="235"/>
      <c r="P374" s="235"/>
      <c r="Q374" s="235"/>
      <c r="R374" s="235"/>
      <c r="S374" s="235"/>
      <c r="T374" s="235"/>
      <c r="U374" s="235"/>
      <c r="V374" s="235"/>
      <c r="W374" s="235"/>
      <c r="X374" s="235"/>
      <c r="Y374" s="215"/>
      <c r="Z374" s="215"/>
      <c r="AA374" s="215"/>
      <c r="AB374" s="215"/>
      <c r="AC374" s="215"/>
      <c r="AD374" s="215"/>
      <c r="AE374" s="215"/>
      <c r="AF374" s="215"/>
      <c r="AG374" s="215" t="s">
        <v>117</v>
      </c>
      <c r="AH374" s="215">
        <v>0</v>
      </c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1" x14ac:dyDescent="0.2">
      <c r="A375" s="232"/>
      <c r="B375" s="233"/>
      <c r="C375" s="264" t="s">
        <v>444</v>
      </c>
      <c r="D375" s="237"/>
      <c r="E375" s="238">
        <v>1.16178</v>
      </c>
      <c r="F375" s="235"/>
      <c r="G375" s="235"/>
      <c r="H375" s="235"/>
      <c r="I375" s="235"/>
      <c r="J375" s="235"/>
      <c r="K375" s="235"/>
      <c r="L375" s="235"/>
      <c r="M375" s="235"/>
      <c r="N375" s="235"/>
      <c r="O375" s="235"/>
      <c r="P375" s="235"/>
      <c r="Q375" s="235"/>
      <c r="R375" s="235"/>
      <c r="S375" s="235"/>
      <c r="T375" s="235"/>
      <c r="U375" s="235"/>
      <c r="V375" s="235"/>
      <c r="W375" s="235"/>
      <c r="X375" s="235"/>
      <c r="Y375" s="215"/>
      <c r="Z375" s="215"/>
      <c r="AA375" s="215"/>
      <c r="AB375" s="215"/>
      <c r="AC375" s="215"/>
      <c r="AD375" s="215"/>
      <c r="AE375" s="215"/>
      <c r="AF375" s="215"/>
      <c r="AG375" s="215" t="s">
        <v>117</v>
      </c>
      <c r="AH375" s="215">
        <v>0</v>
      </c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1" x14ac:dyDescent="0.2">
      <c r="A376" s="232"/>
      <c r="B376" s="233"/>
      <c r="C376" s="264" t="s">
        <v>436</v>
      </c>
      <c r="D376" s="237"/>
      <c r="E376" s="238"/>
      <c r="F376" s="235"/>
      <c r="G376" s="235"/>
      <c r="H376" s="235"/>
      <c r="I376" s="235"/>
      <c r="J376" s="235"/>
      <c r="K376" s="235"/>
      <c r="L376" s="235"/>
      <c r="M376" s="235"/>
      <c r="N376" s="235"/>
      <c r="O376" s="235"/>
      <c r="P376" s="235"/>
      <c r="Q376" s="235"/>
      <c r="R376" s="235"/>
      <c r="S376" s="235"/>
      <c r="T376" s="235"/>
      <c r="U376" s="235"/>
      <c r="V376" s="235"/>
      <c r="W376" s="235"/>
      <c r="X376" s="235"/>
      <c r="Y376" s="215"/>
      <c r="Z376" s="215"/>
      <c r="AA376" s="215"/>
      <c r="AB376" s="215"/>
      <c r="AC376" s="215"/>
      <c r="AD376" s="215"/>
      <c r="AE376" s="215"/>
      <c r="AF376" s="215"/>
      <c r="AG376" s="215" t="s">
        <v>117</v>
      </c>
      <c r="AH376" s="215">
        <v>0</v>
      </c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ht="22.5" outlineLevel="1" x14ac:dyDescent="0.2">
      <c r="A377" s="232"/>
      <c r="B377" s="233"/>
      <c r="C377" s="264" t="s">
        <v>445</v>
      </c>
      <c r="D377" s="237"/>
      <c r="E377" s="238">
        <v>3.99</v>
      </c>
      <c r="F377" s="235"/>
      <c r="G377" s="235"/>
      <c r="H377" s="235"/>
      <c r="I377" s="235"/>
      <c r="J377" s="235"/>
      <c r="K377" s="235"/>
      <c r="L377" s="235"/>
      <c r="M377" s="235"/>
      <c r="N377" s="235"/>
      <c r="O377" s="235"/>
      <c r="P377" s="235"/>
      <c r="Q377" s="235"/>
      <c r="R377" s="235"/>
      <c r="S377" s="235"/>
      <c r="T377" s="235"/>
      <c r="U377" s="235"/>
      <c r="V377" s="235"/>
      <c r="W377" s="235"/>
      <c r="X377" s="235"/>
      <c r="Y377" s="215"/>
      <c r="Z377" s="215"/>
      <c r="AA377" s="215"/>
      <c r="AB377" s="215"/>
      <c r="AC377" s="215"/>
      <c r="AD377" s="215"/>
      <c r="AE377" s="215"/>
      <c r="AF377" s="215"/>
      <c r="AG377" s="215" t="s">
        <v>117</v>
      </c>
      <c r="AH377" s="215">
        <v>0</v>
      </c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outlineLevel="1" x14ac:dyDescent="0.2">
      <c r="A378" s="248">
        <v>94</v>
      </c>
      <c r="B378" s="249" t="s">
        <v>470</v>
      </c>
      <c r="C378" s="263" t="s">
        <v>471</v>
      </c>
      <c r="D378" s="250" t="s">
        <v>368</v>
      </c>
      <c r="E378" s="251">
        <v>16.511279999999999</v>
      </c>
      <c r="F378" s="252"/>
      <c r="G378" s="253">
        <f>ROUND(E378*F378,2)</f>
        <v>0</v>
      </c>
      <c r="H378" s="236"/>
      <c r="I378" s="235">
        <f>ROUND(E378*H378,2)</f>
        <v>0</v>
      </c>
      <c r="J378" s="236"/>
      <c r="K378" s="235">
        <f>ROUND(E378*J378,2)</f>
        <v>0</v>
      </c>
      <c r="L378" s="235">
        <v>21</v>
      </c>
      <c r="M378" s="235">
        <f>G378*(1+L378/100)</f>
        <v>0</v>
      </c>
      <c r="N378" s="235">
        <v>0</v>
      </c>
      <c r="O378" s="235">
        <f>ROUND(E378*N378,2)</f>
        <v>0</v>
      </c>
      <c r="P378" s="235">
        <v>0</v>
      </c>
      <c r="Q378" s="235">
        <f>ROUND(E378*P378,2)</f>
        <v>0</v>
      </c>
      <c r="R378" s="235"/>
      <c r="S378" s="235" t="s">
        <v>113</v>
      </c>
      <c r="T378" s="235" t="s">
        <v>113</v>
      </c>
      <c r="U378" s="235">
        <v>0.69</v>
      </c>
      <c r="V378" s="235">
        <f>ROUND(E378*U378,2)</f>
        <v>11.39</v>
      </c>
      <c r="W378" s="235"/>
      <c r="X378" s="235" t="s">
        <v>114</v>
      </c>
      <c r="Y378" s="215"/>
      <c r="Z378" s="215"/>
      <c r="AA378" s="215"/>
      <c r="AB378" s="215"/>
      <c r="AC378" s="215"/>
      <c r="AD378" s="215"/>
      <c r="AE378" s="215"/>
      <c r="AF378" s="215"/>
      <c r="AG378" s="215" t="s">
        <v>115</v>
      </c>
      <c r="AH378" s="215"/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ht="22.5" outlineLevel="1" x14ac:dyDescent="0.2">
      <c r="A379" s="232"/>
      <c r="B379" s="233"/>
      <c r="C379" s="264" t="s">
        <v>433</v>
      </c>
      <c r="D379" s="237"/>
      <c r="E379" s="238"/>
      <c r="F379" s="235"/>
      <c r="G379" s="235"/>
      <c r="H379" s="235"/>
      <c r="I379" s="235"/>
      <c r="J379" s="235"/>
      <c r="K379" s="235"/>
      <c r="L379" s="235"/>
      <c r="M379" s="235"/>
      <c r="N379" s="235"/>
      <c r="O379" s="235"/>
      <c r="P379" s="235"/>
      <c r="Q379" s="235"/>
      <c r="R379" s="235"/>
      <c r="S379" s="235"/>
      <c r="T379" s="235"/>
      <c r="U379" s="235"/>
      <c r="V379" s="235"/>
      <c r="W379" s="235"/>
      <c r="X379" s="235"/>
      <c r="Y379" s="215"/>
      <c r="Z379" s="215"/>
      <c r="AA379" s="215"/>
      <c r="AB379" s="215"/>
      <c r="AC379" s="215"/>
      <c r="AD379" s="215"/>
      <c r="AE379" s="215"/>
      <c r="AF379" s="215"/>
      <c r="AG379" s="215" t="s">
        <v>117</v>
      </c>
      <c r="AH379" s="215">
        <v>0</v>
      </c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outlineLevel="1" x14ac:dyDescent="0.2">
      <c r="A380" s="232"/>
      <c r="B380" s="233"/>
      <c r="C380" s="264" t="s">
        <v>460</v>
      </c>
      <c r="D380" s="237"/>
      <c r="E380" s="238">
        <v>2.24438</v>
      </c>
      <c r="F380" s="235"/>
      <c r="G380" s="235"/>
      <c r="H380" s="235"/>
      <c r="I380" s="235"/>
      <c r="J380" s="235"/>
      <c r="K380" s="235"/>
      <c r="L380" s="235"/>
      <c r="M380" s="235"/>
      <c r="N380" s="235"/>
      <c r="O380" s="235"/>
      <c r="P380" s="235"/>
      <c r="Q380" s="235"/>
      <c r="R380" s="235"/>
      <c r="S380" s="235"/>
      <c r="T380" s="235"/>
      <c r="U380" s="235"/>
      <c r="V380" s="235"/>
      <c r="W380" s="235"/>
      <c r="X380" s="235"/>
      <c r="Y380" s="215"/>
      <c r="Z380" s="215"/>
      <c r="AA380" s="215"/>
      <c r="AB380" s="215"/>
      <c r="AC380" s="215"/>
      <c r="AD380" s="215"/>
      <c r="AE380" s="215"/>
      <c r="AF380" s="215"/>
      <c r="AG380" s="215" t="s">
        <v>117</v>
      </c>
      <c r="AH380" s="215">
        <v>0</v>
      </c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outlineLevel="1" x14ac:dyDescent="0.2">
      <c r="A381" s="232"/>
      <c r="B381" s="233"/>
      <c r="C381" s="264" t="s">
        <v>461</v>
      </c>
      <c r="D381" s="237"/>
      <c r="E381" s="238">
        <v>3.52</v>
      </c>
      <c r="F381" s="235"/>
      <c r="G381" s="235"/>
      <c r="H381" s="235"/>
      <c r="I381" s="235"/>
      <c r="J381" s="235"/>
      <c r="K381" s="235"/>
      <c r="L381" s="235"/>
      <c r="M381" s="235"/>
      <c r="N381" s="235"/>
      <c r="O381" s="235"/>
      <c r="P381" s="235"/>
      <c r="Q381" s="235"/>
      <c r="R381" s="235"/>
      <c r="S381" s="235"/>
      <c r="T381" s="235"/>
      <c r="U381" s="235"/>
      <c r="V381" s="235"/>
      <c r="W381" s="235"/>
      <c r="X381" s="235"/>
      <c r="Y381" s="215"/>
      <c r="Z381" s="215"/>
      <c r="AA381" s="215"/>
      <c r="AB381" s="215"/>
      <c r="AC381" s="215"/>
      <c r="AD381" s="215"/>
      <c r="AE381" s="215"/>
      <c r="AF381" s="215"/>
      <c r="AG381" s="215" t="s">
        <v>117</v>
      </c>
      <c r="AH381" s="215">
        <v>0</v>
      </c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1" x14ac:dyDescent="0.2">
      <c r="A382" s="232"/>
      <c r="B382" s="233"/>
      <c r="C382" s="264" t="s">
        <v>462</v>
      </c>
      <c r="D382" s="237"/>
      <c r="E382" s="238">
        <v>10.1844</v>
      </c>
      <c r="F382" s="235"/>
      <c r="G382" s="235"/>
      <c r="H382" s="235"/>
      <c r="I382" s="235"/>
      <c r="J382" s="235"/>
      <c r="K382" s="235"/>
      <c r="L382" s="235"/>
      <c r="M382" s="235"/>
      <c r="N382" s="235"/>
      <c r="O382" s="235"/>
      <c r="P382" s="235"/>
      <c r="Q382" s="235"/>
      <c r="R382" s="235"/>
      <c r="S382" s="235"/>
      <c r="T382" s="235"/>
      <c r="U382" s="235"/>
      <c r="V382" s="235"/>
      <c r="W382" s="235"/>
      <c r="X382" s="235"/>
      <c r="Y382" s="215"/>
      <c r="Z382" s="215"/>
      <c r="AA382" s="215"/>
      <c r="AB382" s="215"/>
      <c r="AC382" s="215"/>
      <c r="AD382" s="215"/>
      <c r="AE382" s="215"/>
      <c r="AF382" s="215"/>
      <c r="AG382" s="215" t="s">
        <v>117</v>
      </c>
      <c r="AH382" s="215">
        <v>0</v>
      </c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1" x14ac:dyDescent="0.2">
      <c r="A383" s="232"/>
      <c r="B383" s="233"/>
      <c r="C383" s="264" t="s">
        <v>463</v>
      </c>
      <c r="D383" s="237"/>
      <c r="E383" s="238">
        <v>0.5625</v>
      </c>
      <c r="F383" s="235"/>
      <c r="G383" s="235"/>
      <c r="H383" s="235"/>
      <c r="I383" s="235"/>
      <c r="J383" s="235"/>
      <c r="K383" s="235"/>
      <c r="L383" s="235"/>
      <c r="M383" s="235"/>
      <c r="N383" s="235"/>
      <c r="O383" s="235"/>
      <c r="P383" s="235"/>
      <c r="Q383" s="235"/>
      <c r="R383" s="235"/>
      <c r="S383" s="235"/>
      <c r="T383" s="235"/>
      <c r="U383" s="235"/>
      <c r="V383" s="235"/>
      <c r="W383" s="235"/>
      <c r="X383" s="235"/>
      <c r="Y383" s="215"/>
      <c r="Z383" s="215"/>
      <c r="AA383" s="215"/>
      <c r="AB383" s="215"/>
      <c r="AC383" s="215"/>
      <c r="AD383" s="215"/>
      <c r="AE383" s="215"/>
      <c r="AF383" s="215"/>
      <c r="AG383" s="215" t="s">
        <v>117</v>
      </c>
      <c r="AH383" s="215">
        <v>0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1" x14ac:dyDescent="0.2">
      <c r="A384" s="248">
        <v>95</v>
      </c>
      <c r="B384" s="249" t="s">
        <v>472</v>
      </c>
      <c r="C384" s="263" t="s">
        <v>473</v>
      </c>
      <c r="D384" s="250" t="s">
        <v>368</v>
      </c>
      <c r="E384" s="251">
        <v>1.9916199999999999</v>
      </c>
      <c r="F384" s="252"/>
      <c r="G384" s="253">
        <f>ROUND(E384*F384,2)</f>
        <v>0</v>
      </c>
      <c r="H384" s="236"/>
      <c r="I384" s="235">
        <f>ROUND(E384*H384,2)</f>
        <v>0</v>
      </c>
      <c r="J384" s="236"/>
      <c r="K384" s="235">
        <f>ROUND(E384*J384,2)</f>
        <v>0</v>
      </c>
      <c r="L384" s="235">
        <v>21</v>
      </c>
      <c r="M384" s="235">
        <f>G384*(1+L384/100)</f>
        <v>0</v>
      </c>
      <c r="N384" s="235">
        <v>0</v>
      </c>
      <c r="O384" s="235">
        <f>ROUND(E384*N384,2)</f>
        <v>0</v>
      </c>
      <c r="P384" s="235">
        <v>0</v>
      </c>
      <c r="Q384" s="235">
        <f>ROUND(E384*P384,2)</f>
        <v>0</v>
      </c>
      <c r="R384" s="235"/>
      <c r="S384" s="235" t="s">
        <v>113</v>
      </c>
      <c r="T384" s="235" t="s">
        <v>142</v>
      </c>
      <c r="U384" s="235">
        <v>0</v>
      </c>
      <c r="V384" s="235">
        <f>ROUND(E384*U384,2)</f>
        <v>0</v>
      </c>
      <c r="W384" s="235"/>
      <c r="X384" s="235" t="s">
        <v>114</v>
      </c>
      <c r="Y384" s="215"/>
      <c r="Z384" s="215"/>
      <c r="AA384" s="215"/>
      <c r="AB384" s="215"/>
      <c r="AC384" s="215"/>
      <c r="AD384" s="215"/>
      <c r="AE384" s="215"/>
      <c r="AF384" s="215"/>
      <c r="AG384" s="215" t="s">
        <v>115</v>
      </c>
      <c r="AH384" s="215"/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1" x14ac:dyDescent="0.2">
      <c r="A385" s="232"/>
      <c r="B385" s="233"/>
      <c r="C385" s="264" t="s">
        <v>443</v>
      </c>
      <c r="D385" s="237"/>
      <c r="E385" s="238">
        <v>0.82984000000000002</v>
      </c>
      <c r="F385" s="235"/>
      <c r="G385" s="235"/>
      <c r="H385" s="235"/>
      <c r="I385" s="235"/>
      <c r="J385" s="235"/>
      <c r="K385" s="235"/>
      <c r="L385" s="235"/>
      <c r="M385" s="235"/>
      <c r="N385" s="235"/>
      <c r="O385" s="235"/>
      <c r="P385" s="235"/>
      <c r="Q385" s="235"/>
      <c r="R385" s="235"/>
      <c r="S385" s="235"/>
      <c r="T385" s="235"/>
      <c r="U385" s="235"/>
      <c r="V385" s="235"/>
      <c r="W385" s="235"/>
      <c r="X385" s="235"/>
      <c r="Y385" s="215"/>
      <c r="Z385" s="215"/>
      <c r="AA385" s="215"/>
      <c r="AB385" s="215"/>
      <c r="AC385" s="215"/>
      <c r="AD385" s="215"/>
      <c r="AE385" s="215"/>
      <c r="AF385" s="215"/>
      <c r="AG385" s="215" t="s">
        <v>117</v>
      </c>
      <c r="AH385" s="215">
        <v>0</v>
      </c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outlineLevel="1" x14ac:dyDescent="0.2">
      <c r="A386" s="232"/>
      <c r="B386" s="233"/>
      <c r="C386" s="264" t="s">
        <v>444</v>
      </c>
      <c r="D386" s="237"/>
      <c r="E386" s="238">
        <v>1.16178</v>
      </c>
      <c r="F386" s="235"/>
      <c r="G386" s="235"/>
      <c r="H386" s="235"/>
      <c r="I386" s="235"/>
      <c r="J386" s="235"/>
      <c r="K386" s="235"/>
      <c r="L386" s="235"/>
      <c r="M386" s="235"/>
      <c r="N386" s="235"/>
      <c r="O386" s="235"/>
      <c r="P386" s="235"/>
      <c r="Q386" s="235"/>
      <c r="R386" s="235"/>
      <c r="S386" s="235"/>
      <c r="T386" s="235"/>
      <c r="U386" s="235"/>
      <c r="V386" s="235"/>
      <c r="W386" s="235"/>
      <c r="X386" s="235"/>
      <c r="Y386" s="215"/>
      <c r="Z386" s="215"/>
      <c r="AA386" s="215"/>
      <c r="AB386" s="215"/>
      <c r="AC386" s="215"/>
      <c r="AD386" s="215"/>
      <c r="AE386" s="215"/>
      <c r="AF386" s="215"/>
      <c r="AG386" s="215" t="s">
        <v>117</v>
      </c>
      <c r="AH386" s="215">
        <v>0</v>
      </c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x14ac:dyDescent="0.2">
      <c r="A387" s="3"/>
      <c r="B387" s="4"/>
      <c r="C387" s="269"/>
      <c r="D387" s="6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AE387">
        <v>15</v>
      </c>
      <c r="AF387">
        <v>21</v>
      </c>
      <c r="AG387" t="s">
        <v>95</v>
      </c>
    </row>
    <row r="388" spans="1:60" x14ac:dyDescent="0.2">
      <c r="A388" s="218"/>
      <c r="B388" s="219" t="s">
        <v>28</v>
      </c>
      <c r="C388" s="270"/>
      <c r="D388" s="220"/>
      <c r="E388" s="221"/>
      <c r="F388" s="221"/>
      <c r="G388" s="261">
        <f>G8+G62+G112+G118+G130+G167+G184+G187+G239+G254+G256+G260+G293+G304</f>
        <v>0</v>
      </c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AE388">
        <f>SUMIF(L7:L386,AE387,G7:G386)</f>
        <v>0</v>
      </c>
      <c r="AF388">
        <f>SUMIF(L7:L386,AF387,G7:G386)</f>
        <v>0</v>
      </c>
      <c r="AG388" t="s">
        <v>474</v>
      </c>
    </row>
    <row r="389" spans="1:60" x14ac:dyDescent="0.2">
      <c r="A389" s="3"/>
      <c r="B389" s="4"/>
      <c r="C389" s="269"/>
      <c r="D389" s="6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60" x14ac:dyDescent="0.2">
      <c r="A390" s="3"/>
      <c r="B390" s="4"/>
      <c r="C390" s="269"/>
      <c r="D390" s="6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60" x14ac:dyDescent="0.2">
      <c r="A391" s="222" t="s">
        <v>475</v>
      </c>
      <c r="B391" s="222"/>
      <c r="C391" s="271"/>
      <c r="D391" s="6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60" x14ac:dyDescent="0.2">
      <c r="A392" s="223"/>
      <c r="B392" s="224"/>
      <c r="C392" s="272"/>
      <c r="D392" s="224"/>
      <c r="E392" s="224"/>
      <c r="F392" s="224"/>
      <c r="G392" s="225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AG392" t="s">
        <v>476</v>
      </c>
    </row>
    <row r="393" spans="1:60" x14ac:dyDescent="0.2">
      <c r="A393" s="226"/>
      <c r="B393" s="227"/>
      <c r="C393" s="273"/>
      <c r="D393" s="227"/>
      <c r="E393" s="227"/>
      <c r="F393" s="227"/>
      <c r="G393" s="228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60" x14ac:dyDescent="0.2">
      <c r="A394" s="226"/>
      <c r="B394" s="227"/>
      <c r="C394" s="273"/>
      <c r="D394" s="227"/>
      <c r="E394" s="227"/>
      <c r="F394" s="227"/>
      <c r="G394" s="228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60" x14ac:dyDescent="0.2">
      <c r="A395" s="226"/>
      <c r="B395" s="227"/>
      <c r="C395" s="273"/>
      <c r="D395" s="227"/>
      <c r="E395" s="227"/>
      <c r="F395" s="227"/>
      <c r="G395" s="228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60" x14ac:dyDescent="0.2">
      <c r="A396" s="229"/>
      <c r="B396" s="230"/>
      <c r="C396" s="274"/>
      <c r="D396" s="230"/>
      <c r="E396" s="230"/>
      <c r="F396" s="230"/>
      <c r="G396" s="231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60" x14ac:dyDescent="0.2">
      <c r="A397" s="3"/>
      <c r="B397" s="4"/>
      <c r="C397" s="269"/>
      <c r="D397" s="6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60" x14ac:dyDescent="0.2">
      <c r="C398" s="275"/>
      <c r="D398" s="10"/>
      <c r="AG398" t="s">
        <v>477</v>
      </c>
    </row>
    <row r="399" spans="1:60" x14ac:dyDescent="0.2">
      <c r="D399" s="10"/>
    </row>
    <row r="400" spans="1:60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391:C391"/>
    <mergeCell ref="A392:G39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oadresa</vt:lpstr>
      <vt:lpstr>Stavba!Objednatel</vt:lpstr>
      <vt:lpstr>Stavba!Objekt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2019-09-03T03:38:20Z</dcterms:modified>
</cp:coreProperties>
</file>